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uob-my.sharepoint.com/personal/fh23729_bristol_ac_uk/Documents/Desktop/"/>
    </mc:Choice>
  </mc:AlternateContent>
  <xr:revisionPtr revIDLastSave="0" documentId="8_{D22F34B5-219B-48B8-83E3-3D174C482574}" xr6:coauthVersionLast="47" xr6:coauthVersionMax="47" xr10:uidLastSave="{00000000-0000-0000-0000-000000000000}"/>
  <bookViews>
    <workbookView xWindow="3075" yWindow="3075" windowWidth="21600" windowHeight="11385" xr2:uid="{B0FB6568-A343-4E61-87E6-49BBC1CFF632}"/>
  </bookViews>
  <sheets>
    <sheet name="Instructions" sheetId="6" r:id="rId1"/>
    <sheet name="Budget Planner" sheetId="1" r:id="rId2"/>
    <sheet name="Budget Calculator"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5" l="1"/>
  <c r="A35" i="1"/>
  <c r="A35" i="5" s="1"/>
  <c r="A34" i="1"/>
  <c r="A34" i="5" s="1"/>
  <c r="A33" i="1"/>
  <c r="A33" i="5" s="1"/>
  <c r="A32" i="1"/>
  <c r="A32" i="5" s="1"/>
  <c r="A31" i="1"/>
  <c r="A31" i="5" s="1"/>
  <c r="A30" i="1"/>
  <c r="A30" i="5" s="1"/>
  <c r="A29" i="1"/>
  <c r="A29" i="5" s="1"/>
  <c r="A28" i="1"/>
  <c r="A28" i="5" s="1"/>
  <c r="A27" i="1"/>
  <c r="A26" i="1"/>
  <c r="A26" i="5" s="1"/>
  <c r="A25" i="1"/>
  <c r="A24" i="1"/>
  <c r="A24" i="5" s="1"/>
  <c r="A23" i="1"/>
  <c r="A23" i="5" s="1"/>
  <c r="A22" i="1"/>
  <c r="A22" i="5" s="1"/>
  <c r="A21" i="1"/>
  <c r="A21" i="5" s="1"/>
  <c r="A20" i="1"/>
  <c r="A20" i="5" s="1"/>
  <c r="A19" i="1"/>
  <c r="A19" i="5" s="1"/>
  <c r="A18" i="1"/>
  <c r="A18" i="5" s="1"/>
  <c r="A10" i="1"/>
  <c r="A10" i="5" s="1"/>
  <c r="A14" i="1"/>
  <c r="A12" i="1"/>
  <c r="A13" i="1"/>
  <c r="A13" i="5" s="1"/>
  <c r="A12" i="5"/>
  <c r="A11" i="1"/>
  <c r="A11" i="5" s="1"/>
  <c r="M3" i="1"/>
  <c r="L3" i="1"/>
  <c r="K3" i="1"/>
  <c r="J3" i="1"/>
  <c r="I3" i="1"/>
  <c r="H3" i="1"/>
  <c r="G3" i="1"/>
  <c r="F3" i="1"/>
  <c r="E3" i="1"/>
  <c r="D3" i="1"/>
  <c r="C3" i="1"/>
  <c r="B3" i="1"/>
  <c r="E17" i="5"/>
  <c r="D17" i="5"/>
  <c r="E9" i="5"/>
  <c r="D9" i="5"/>
  <c r="B14" i="5"/>
  <c r="D14" i="5" s="1"/>
  <c r="A14" i="5"/>
  <c r="A25" i="5"/>
  <c r="A27" i="5"/>
  <c r="B30" i="5"/>
  <c r="N11" i="1"/>
  <c r="B11" i="5" s="1"/>
  <c r="D11" i="5" s="1"/>
  <c r="E11" i="5" s="1"/>
  <c r="N12" i="1"/>
  <c r="B12" i="5" s="1"/>
  <c r="N13" i="1"/>
  <c r="B13" i="5" s="1"/>
  <c r="N14" i="1"/>
  <c r="N10" i="1"/>
  <c r="N35" i="1"/>
  <c r="B35" i="5" s="1"/>
  <c r="D35" i="5" s="1"/>
  <c r="E35" i="5" s="1"/>
  <c r="N19" i="1"/>
  <c r="B19" i="5" s="1"/>
  <c r="D19" i="5" s="1"/>
  <c r="E19" i="5" s="1"/>
  <c r="N20" i="1"/>
  <c r="B20" i="5" s="1"/>
  <c r="D20" i="5" s="1"/>
  <c r="E20" i="5" s="1"/>
  <c r="N21" i="1"/>
  <c r="B21" i="5" s="1"/>
  <c r="D21" i="5" s="1"/>
  <c r="E21" i="5" s="1"/>
  <c r="N22" i="1"/>
  <c r="B22" i="5" s="1"/>
  <c r="D22" i="5" s="1"/>
  <c r="E22" i="5" s="1"/>
  <c r="N23" i="1"/>
  <c r="B23" i="5" s="1"/>
  <c r="D23" i="5" s="1"/>
  <c r="E23" i="5" s="1"/>
  <c r="N24" i="1"/>
  <c r="B24" i="5" s="1"/>
  <c r="D24" i="5" s="1"/>
  <c r="N25" i="1"/>
  <c r="B25" i="5" s="1"/>
  <c r="D25" i="5" s="1"/>
  <c r="E25" i="5" s="1"/>
  <c r="N26" i="1"/>
  <c r="B26" i="5" s="1"/>
  <c r="N27" i="1"/>
  <c r="B27" i="5" s="1"/>
  <c r="N28" i="1"/>
  <c r="B28" i="5" s="1"/>
  <c r="N29" i="1"/>
  <c r="B29" i="5" s="1"/>
  <c r="D29" i="5" s="1"/>
  <c r="E29" i="5" s="1"/>
  <c r="N30" i="1"/>
  <c r="N31" i="1"/>
  <c r="B31" i="5" s="1"/>
  <c r="N32" i="1"/>
  <c r="B32" i="5" s="1"/>
  <c r="N33" i="1"/>
  <c r="B33" i="5" s="1"/>
  <c r="N34" i="1"/>
  <c r="B34" i="5" s="1"/>
  <c r="N18" i="1"/>
  <c r="B18" i="5" s="1"/>
  <c r="D18" i="5" s="1"/>
  <c r="E18" i="5" s="1"/>
  <c r="B36" i="1"/>
  <c r="M36" i="1"/>
  <c r="C36" i="1"/>
  <c r="D36" i="1"/>
  <c r="E36" i="1"/>
  <c r="F36" i="1"/>
  <c r="G36" i="1"/>
  <c r="H36" i="1"/>
  <c r="I36" i="1"/>
  <c r="J36" i="1"/>
  <c r="K36" i="1"/>
  <c r="L36" i="1"/>
  <c r="C15" i="1"/>
  <c r="D15" i="1"/>
  <c r="E15" i="1"/>
  <c r="F15" i="1"/>
  <c r="G15" i="1"/>
  <c r="H15" i="1"/>
  <c r="I15" i="1"/>
  <c r="J15" i="1"/>
  <c r="K15" i="1"/>
  <c r="L15" i="1"/>
  <c r="M15" i="1"/>
  <c r="B15" i="1"/>
  <c r="D10" i="5" l="1"/>
  <c r="E10" i="5" s="1"/>
  <c r="E24" i="5"/>
  <c r="D31" i="5"/>
  <c r="E31" i="5"/>
  <c r="D26" i="5"/>
  <c r="E26" i="5" s="1"/>
  <c r="D27" i="5"/>
  <c r="E27" i="5" s="1"/>
  <c r="D13" i="5"/>
  <c r="E13" i="5" s="1"/>
  <c r="D12" i="5"/>
  <c r="E12" i="5" s="1"/>
  <c r="D32" i="5"/>
  <c r="E32" i="5" s="1"/>
  <c r="D34" i="5"/>
  <c r="E34" i="5" s="1"/>
  <c r="D33" i="5"/>
  <c r="E33" i="5" s="1"/>
  <c r="E14" i="5"/>
  <c r="D30" i="5"/>
  <c r="E30" i="5" s="1"/>
  <c r="D28" i="5"/>
  <c r="E28" i="5" s="1"/>
  <c r="B17" i="1"/>
  <c r="C9" i="1"/>
  <c r="B9" i="1"/>
  <c r="B6" i="1"/>
  <c r="B7" i="1" s="1"/>
  <c r="C5" i="1" s="1"/>
  <c r="J6" i="1"/>
  <c r="L6" i="1"/>
  <c r="K6" i="1"/>
  <c r="I6" i="1"/>
  <c r="E6" i="1"/>
  <c r="M6" i="1"/>
  <c r="F6" i="1"/>
  <c r="C6" i="1"/>
  <c r="D6" i="1"/>
  <c r="H6" i="1"/>
  <c r="G6" i="1"/>
  <c r="N36" i="1"/>
  <c r="N15" i="1"/>
  <c r="D15" i="5" l="1"/>
  <c r="B4" i="5" s="1"/>
  <c r="C17" i="1"/>
  <c r="D17" i="1"/>
  <c r="E9" i="1"/>
  <c r="E17" i="1"/>
  <c r="D9" i="1"/>
  <c r="F9" i="1"/>
  <c r="F17" i="1"/>
  <c r="G17" i="1"/>
  <c r="G9" i="1"/>
  <c r="H17" i="1"/>
  <c r="H9" i="1"/>
  <c r="C7" i="1"/>
  <c r="D5" i="1" s="1"/>
  <c r="E15" i="5"/>
  <c r="C4" i="5" s="1"/>
  <c r="D36" i="5"/>
  <c r="B5" i="5" s="1"/>
  <c r="E36" i="5"/>
  <c r="C5" i="5" s="1"/>
  <c r="I9" i="1" l="1"/>
  <c r="I17" i="1"/>
  <c r="B6" i="5"/>
  <c r="C6" i="5"/>
  <c r="D7" i="1"/>
  <c r="J17" i="1" l="1"/>
  <c r="J9" i="1"/>
  <c r="E5" i="1"/>
  <c r="E7" i="1" s="1"/>
  <c r="F5" i="1" s="1"/>
  <c r="F7" i="1" s="1"/>
  <c r="G5" i="1" s="1"/>
  <c r="K9" i="1" l="1"/>
  <c r="K17" i="1"/>
  <c r="G7" i="1"/>
  <c r="H5" i="1" s="1"/>
  <c r="L17" i="1" l="1"/>
  <c r="L9" i="1"/>
  <c r="H7" i="1"/>
  <c r="M9" i="1" l="1"/>
  <c r="M17" i="1"/>
  <c r="I5" i="1"/>
  <c r="I7" i="1" s="1"/>
  <c r="J5" i="1" l="1"/>
  <c r="J7" i="1" s="1"/>
  <c r="K5" i="1" l="1"/>
  <c r="K7" i="1" s="1"/>
  <c r="L5" i="1" l="1"/>
  <c r="L7" i="1" s="1"/>
  <c r="M5" i="1" l="1"/>
  <c r="M7" i="1" s="1"/>
</calcChain>
</file>

<file path=xl/sharedStrings.xml><?xml version="1.0" encoding="utf-8"?>
<sst xmlns="http://schemas.openxmlformats.org/spreadsheetml/2006/main" count="88" uniqueCount="45">
  <si>
    <t>TOTAL</t>
  </si>
  <si>
    <t>TOTAL EXPENDITURE</t>
  </si>
  <si>
    <t>TOTAL INCOME</t>
  </si>
  <si>
    <t>SUMMARY</t>
  </si>
  <si>
    <t>EXPENDITURE</t>
  </si>
  <si>
    <t>INCOME</t>
  </si>
  <si>
    <t>Estimated balance at end of month</t>
  </si>
  <si>
    <t>Instructions</t>
  </si>
  <si>
    <t>Budget Planner</t>
  </si>
  <si>
    <t>Budget Calculator</t>
  </si>
  <si>
    <t>Value</t>
  </si>
  <si>
    <t>Annually</t>
  </si>
  <si>
    <t>Weekly</t>
  </si>
  <si>
    <t>Daily</t>
  </si>
  <si>
    <t>Estimated balance at start of month</t>
  </si>
  <si>
    <t>Actual balance at start of month</t>
  </si>
  <si>
    <t>Total Income</t>
  </si>
  <si>
    <t>Total Expenditure</t>
  </si>
  <si>
    <t>Total remaining</t>
  </si>
  <si>
    <t>Start date:</t>
  </si>
  <si>
    <r>
      <t xml:space="preserve">The </t>
    </r>
    <r>
      <rPr>
        <b/>
        <sz val="11"/>
        <color theme="1" tint="0.14999847407452621"/>
        <rFont val="Calibri"/>
        <family val="2"/>
        <scheme val="minor"/>
      </rPr>
      <t>Budget Planner</t>
    </r>
    <r>
      <rPr>
        <sz val="11"/>
        <color theme="1" tint="0.14999847407452621"/>
        <rFont val="Calibri"/>
        <family val="2"/>
        <scheme val="minor"/>
      </rPr>
      <t xml:space="preserve"> spans 12 months, starting in September and ending in August, to simulate the academic year - please feel free to change the start date in the cell below to customise your own experience:</t>
    </r>
  </si>
  <si>
    <t>Monthly Income minus Expenditure</t>
  </si>
  <si>
    <t>https://bristol.ac.uk/student-financial-statement</t>
  </si>
  <si>
    <t>1.</t>
  </si>
  <si>
    <t>2.</t>
  </si>
  <si>
    <t>3.</t>
  </si>
  <si>
    <t>4.</t>
  </si>
  <si>
    <r>
      <t xml:space="preserve">In the </t>
    </r>
    <r>
      <rPr>
        <sz val="11"/>
        <color theme="7" tint="-0.249977111117893"/>
        <rFont val="Calibri"/>
        <family val="2"/>
        <scheme val="minor"/>
      </rPr>
      <t>EXPENDITURE</t>
    </r>
    <r>
      <rPr>
        <sz val="11"/>
        <color theme="1" tint="0.14999847407452621"/>
        <rFont val="Calibri"/>
        <family val="2"/>
        <scheme val="minor"/>
      </rPr>
      <t xml:space="preserve"> section, add details of your expected outgoing funds throughout the year.</t>
    </r>
  </si>
  <si>
    <r>
      <t xml:space="preserve">Use the </t>
    </r>
    <r>
      <rPr>
        <sz val="11"/>
        <color theme="4" tint="-0.249977111117893"/>
        <rFont val="Calibri"/>
        <family val="2"/>
        <scheme val="minor"/>
      </rPr>
      <t>SUMMARY</t>
    </r>
    <r>
      <rPr>
        <sz val="11"/>
        <color theme="1" tint="0.14999847407452621"/>
        <rFont val="Calibri"/>
        <family val="2"/>
        <scheme val="minor"/>
      </rPr>
      <t xml:space="preserve"> section to see your estimated balance at the start and end of each ongoing month after taking your income and expenditure into account.</t>
    </r>
  </si>
  <si>
    <t>Do not hesitate to contact our Money Advisers for help and assistance with any money related worries you have:</t>
  </si>
  <si>
    <t>https://www.bristol.ac.uk/students/support/finances/advice/</t>
  </si>
  <si>
    <t>We understand that being in financial hardship can cause stress and will have an effect on your mental health, please take care of yourself and remember to make use of the available mental health and wellbeing services:</t>
  </si>
  <si>
    <t>https://www.bristol.ac.uk/students/support/wellbeing/</t>
  </si>
  <si>
    <r>
      <t xml:space="preserve">In the </t>
    </r>
    <r>
      <rPr>
        <sz val="11"/>
        <color theme="9" tint="-0.249977111117893"/>
        <rFont val="Calibri"/>
        <family val="2"/>
        <scheme val="minor"/>
      </rPr>
      <t>INCOME</t>
    </r>
    <r>
      <rPr>
        <sz val="11"/>
        <color theme="1" tint="0.14999847407452621"/>
        <rFont val="Calibri"/>
        <family val="2"/>
        <scheme val="minor"/>
      </rPr>
      <t xml:space="preserve"> section, add details of your expected incomming funds throughout the year. If you have any scholarships and bursaries, you can view the payment amounts and dates in your Financial Statement:</t>
    </r>
  </si>
  <si>
    <r>
      <t xml:space="preserve">The </t>
    </r>
    <r>
      <rPr>
        <b/>
        <sz val="11"/>
        <color theme="1" tint="0.14999847407452621"/>
        <rFont val="Calibri"/>
        <family val="2"/>
        <scheme val="minor"/>
      </rPr>
      <t>Budget Planner</t>
    </r>
    <r>
      <rPr>
        <sz val="11"/>
        <color theme="1" tint="0.14999847407452621"/>
        <rFont val="Calibri"/>
        <family val="2"/>
        <scheme val="minor"/>
      </rPr>
      <t xml:space="preserve"> aims to help you plan ahead in the long-term for your year at Bristol, and the </t>
    </r>
    <r>
      <rPr>
        <b/>
        <sz val="11"/>
        <color theme="1" tint="0.14999847407452621"/>
        <rFont val="Calibri"/>
        <family val="2"/>
        <scheme val="minor"/>
      </rPr>
      <t>Budget Calculator</t>
    </r>
    <r>
      <rPr>
        <sz val="11"/>
        <color theme="1" tint="0.14999847407452621"/>
        <rFont val="Calibri"/>
        <family val="2"/>
        <scheme val="minor"/>
      </rPr>
      <t xml:space="preserve"> aims to calculate your budget in short-term daily and weekly figures. They can be used together or individually to help you keep track of your budget.</t>
    </r>
  </si>
  <si>
    <t>5.</t>
  </si>
  <si>
    <r>
      <t xml:space="preserve">The </t>
    </r>
    <r>
      <rPr>
        <b/>
        <sz val="11"/>
        <color theme="1" tint="0.14999847407452621"/>
        <rFont val="Calibri"/>
        <family val="2"/>
        <scheme val="minor"/>
      </rPr>
      <t>Budget Calculator</t>
    </r>
    <r>
      <rPr>
        <sz val="11"/>
        <color theme="1" tint="0.14999847407452621"/>
        <rFont val="Calibri"/>
        <family val="2"/>
        <scheme val="minor"/>
      </rPr>
      <t xml:space="preserve"> will automatically pull information from the </t>
    </r>
    <r>
      <rPr>
        <b/>
        <sz val="11"/>
        <color theme="1" tint="0.14999847407452621"/>
        <rFont val="Calibri"/>
        <family val="2"/>
        <scheme val="minor"/>
      </rPr>
      <t>Budget Planner</t>
    </r>
    <r>
      <rPr>
        <sz val="11"/>
        <color theme="1" tint="0.14999847407452621"/>
        <rFont val="Calibri"/>
        <family val="2"/>
        <scheme val="minor"/>
      </rPr>
      <t xml:space="preserve">, however, you are free to override the values for more accurate calculations (or if you are not planning on using the </t>
    </r>
    <r>
      <rPr>
        <b/>
        <sz val="11"/>
        <color theme="1" tint="0.14999847407452621"/>
        <rFont val="Calibri"/>
        <family val="2"/>
        <scheme val="minor"/>
      </rPr>
      <t>Budget Planner</t>
    </r>
    <r>
      <rPr>
        <sz val="11"/>
        <color theme="1" tint="0.14999847407452621"/>
        <rFont val="Calibri"/>
        <family val="2"/>
        <scheme val="minor"/>
      </rPr>
      <t>).</t>
    </r>
  </si>
  <si>
    <t>Start by entering your current balance into Row 4 on the Budget Planner under the appropriate month (enter a negative balance for overdrawn balances).</t>
  </si>
  <si>
    <t>Which worksheet should I use?</t>
  </si>
  <si>
    <t>Occurrence</t>
  </si>
  <si>
    <r>
      <t xml:space="preserve">In the </t>
    </r>
    <r>
      <rPr>
        <sz val="11"/>
        <color theme="9" tint="-0.249977111117893"/>
        <rFont val="Calibri"/>
        <family val="2"/>
        <scheme val="minor"/>
      </rPr>
      <t>INCOME</t>
    </r>
    <r>
      <rPr>
        <sz val="11"/>
        <color theme="1" tint="0.14999847407452621"/>
        <rFont val="Calibri"/>
        <family val="2"/>
        <scheme val="minor"/>
      </rPr>
      <t xml:space="preserve"> section, add details of your income in Daily, Weekly, Monthly, or Annual amounts. You can add the values to Column B, and change the Occurrence type via a drop-down box in Column C.</t>
    </r>
  </si>
  <si>
    <r>
      <t xml:space="preserve">In the </t>
    </r>
    <r>
      <rPr>
        <sz val="11"/>
        <color theme="7" tint="-0.249977111117893"/>
        <rFont val="Calibri"/>
        <family val="2"/>
        <scheme val="minor"/>
      </rPr>
      <t>EXPENDITURE</t>
    </r>
    <r>
      <rPr>
        <sz val="11"/>
        <color theme="1" tint="0.14999847407452621"/>
        <rFont val="Calibri"/>
        <family val="2"/>
        <scheme val="minor"/>
      </rPr>
      <t xml:space="preserve"> section, add details of your outgoing costs in Daily, Weekly, Monthly, or Annual amounts. You can add the values to Column B, and change the Occurrence type via a drop-down box in Column C.</t>
    </r>
  </si>
  <si>
    <t>Last updated by Money Advice &amp; Funding on 23/11/2023.</t>
  </si>
  <si>
    <r>
      <t xml:space="preserve">Use the </t>
    </r>
    <r>
      <rPr>
        <sz val="11"/>
        <color theme="4" tint="-0.249977111117893"/>
        <rFont val="Calibri"/>
        <family val="2"/>
        <scheme val="minor"/>
      </rPr>
      <t>SUMMARY</t>
    </r>
    <r>
      <rPr>
        <sz val="11"/>
        <color theme="1" tint="0.14999847407452621"/>
        <rFont val="Calibri"/>
        <family val="2"/>
        <scheme val="minor"/>
      </rPr>
      <t xml:space="preserve"> section to see your estimated Daily and Weekly budget allowance. Spending less than this allowance on average will have a net positive effect on your overall balance.</t>
    </r>
  </si>
  <si>
    <t>At the start of each month, you can enter your current balance in Row 4 under the appropriate heading to give yourself a more accurate understanding of your available finances and future estimates. All future estimates will be based off of the last time you updated your current balance in Row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</si>
</sst>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Red]\-#,##0.00\ "/>
    <numFmt numFmtId="165" formatCode="mmm"/>
  </numFmts>
  <fonts count="15" x14ac:knownFonts="1">
    <font>
      <sz val="11"/>
      <color theme="1"/>
      <name val="Calibri"/>
      <family val="2"/>
      <scheme val="minor"/>
    </font>
    <font>
      <b/>
      <sz val="22"/>
      <color theme="1" tint="0.14999847407452621"/>
      <name val="Georgia Pro Light"/>
      <family val="1"/>
    </font>
    <font>
      <sz val="11"/>
      <color theme="1" tint="0.14999847407452621"/>
      <name val="Calibri"/>
      <family val="2"/>
      <scheme val="minor"/>
    </font>
    <font>
      <b/>
      <sz val="11"/>
      <color theme="1" tint="0.14999847407452621"/>
      <name val="Calibri"/>
      <family val="2"/>
      <scheme val="minor"/>
    </font>
    <font>
      <b/>
      <sz val="11"/>
      <color theme="9" tint="-0.499984740745262"/>
      <name val="Calibri"/>
      <family val="2"/>
      <scheme val="minor"/>
    </font>
    <font>
      <b/>
      <sz val="11"/>
      <color theme="4" tint="-0.499984740745262"/>
      <name val="Calibri"/>
      <family val="2"/>
      <scheme val="minor"/>
    </font>
    <font>
      <u/>
      <sz val="11"/>
      <color theme="10"/>
      <name val="Calibri"/>
      <family val="2"/>
      <scheme val="minor"/>
    </font>
    <font>
      <b/>
      <sz val="16"/>
      <color theme="1" tint="0.14999847407452621"/>
      <name val="Calibri"/>
      <family val="2"/>
      <scheme val="minor"/>
    </font>
    <font>
      <b/>
      <sz val="13"/>
      <color theme="1" tint="0.14999847407452621"/>
      <name val="Calibri"/>
      <family val="2"/>
      <scheme val="minor"/>
    </font>
    <font>
      <sz val="11"/>
      <color theme="4" tint="-0.249977111117893"/>
      <name val="Calibri"/>
      <family val="2"/>
      <scheme val="minor"/>
    </font>
    <font>
      <sz val="11"/>
      <color theme="9" tint="-0.249977111117893"/>
      <name val="Calibri"/>
      <family val="2"/>
      <scheme val="minor"/>
    </font>
    <font>
      <sz val="8"/>
      <color theme="1" tint="0.14999847407452621"/>
      <name val="Calibri"/>
      <family val="2"/>
      <scheme val="minor"/>
    </font>
    <font>
      <sz val="11"/>
      <color theme="7" tint="-0.249977111117893"/>
      <name val="Calibri"/>
      <family val="2"/>
      <scheme val="minor"/>
    </font>
    <font>
      <b/>
      <sz val="11"/>
      <color theme="7" tint="-0.499984740745262"/>
      <name val="Calibri"/>
      <family val="2"/>
      <scheme val="minor"/>
    </font>
    <font>
      <sz val="9"/>
      <color theme="1" tint="0.1499984740745262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CC"/>
        <bgColor indexed="64"/>
      </patternFill>
    </fill>
    <fill>
      <patternFill patternType="solid">
        <fgColor theme="7" tint="0.59999389629810485"/>
        <bgColor indexed="64"/>
      </patternFill>
    </fill>
    <fill>
      <patternFill patternType="solid">
        <fgColor theme="7" tint="0.79998168889431442"/>
        <bgColor indexed="64"/>
      </patternFill>
    </fill>
  </fills>
  <borders count="4">
    <border>
      <left/>
      <right/>
      <top/>
      <bottom/>
      <diagonal/>
    </border>
    <border>
      <left/>
      <right/>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6" fillId="0" borderId="0" applyNumberFormat="0" applyFill="0" applyBorder="0" applyAlignment="0" applyProtection="0"/>
  </cellStyleXfs>
  <cellXfs count="79">
    <xf numFmtId="0" fontId="0" fillId="0" borderId="0" xfId="0"/>
    <xf numFmtId="4" fontId="1" fillId="2" borderId="1" xfId="0" applyNumberFormat="1" applyFont="1" applyFill="1" applyBorder="1" applyAlignment="1">
      <alignment horizontal="left"/>
    </xf>
    <xf numFmtId="4" fontId="1" fillId="2" borderId="1" xfId="0" applyNumberFormat="1" applyFont="1" applyFill="1" applyBorder="1"/>
    <xf numFmtId="4" fontId="1" fillId="2" borderId="1" xfId="0" applyNumberFormat="1" applyFont="1" applyFill="1" applyBorder="1" applyAlignment="1">
      <alignment horizontal="center"/>
    </xf>
    <xf numFmtId="164" fontId="2" fillId="0" borderId="2" xfId="0" applyNumberFormat="1" applyFont="1" applyBorder="1" applyAlignment="1" applyProtection="1">
      <alignment horizontal="right"/>
      <protection locked="0"/>
    </xf>
    <xf numFmtId="164" fontId="2" fillId="7" borderId="2" xfId="0" applyNumberFormat="1" applyFont="1" applyFill="1" applyBorder="1" applyProtection="1">
      <protection locked="0"/>
    </xf>
    <xf numFmtId="164" fontId="2" fillId="0" borderId="2" xfId="0" applyNumberFormat="1" applyFont="1" applyBorder="1" applyProtection="1">
      <protection locked="0"/>
    </xf>
    <xf numFmtId="164" fontId="2" fillId="0" borderId="2" xfId="0" applyNumberFormat="1" applyFont="1" applyBorder="1"/>
    <xf numFmtId="164" fontId="3" fillId="5" borderId="2" xfId="0" applyNumberFormat="1" applyFont="1" applyFill="1" applyBorder="1"/>
    <xf numFmtId="164" fontId="2" fillId="2" borderId="2" xfId="0" applyNumberFormat="1" applyFont="1" applyFill="1" applyBorder="1"/>
    <xf numFmtId="164" fontId="3" fillId="3" borderId="2" xfId="0" applyNumberFormat="1" applyFont="1" applyFill="1" applyBorder="1"/>
    <xf numFmtId="164" fontId="3" fillId="4" borderId="2" xfId="0" applyNumberFormat="1" applyFont="1" applyFill="1" applyBorder="1"/>
    <xf numFmtId="164" fontId="2" fillId="3" borderId="2" xfId="0" applyNumberFormat="1" applyFont="1" applyFill="1" applyBorder="1"/>
    <xf numFmtId="164" fontId="3" fillId="4" borderId="2" xfId="0" applyNumberFormat="1" applyFont="1" applyFill="1" applyBorder="1" applyAlignment="1">
      <alignment horizontal="center"/>
    </xf>
    <xf numFmtId="4" fontId="2" fillId="0" borderId="2" xfId="0" applyNumberFormat="1" applyFont="1" applyBorder="1" applyAlignment="1" applyProtection="1">
      <alignment horizontal="right"/>
      <protection locked="0"/>
    </xf>
    <xf numFmtId="4" fontId="2" fillId="0" borderId="2" xfId="0" applyNumberFormat="1" applyFont="1" applyBorder="1" applyAlignment="1" applyProtection="1">
      <alignment horizontal="center"/>
      <protection locked="0"/>
    </xf>
    <xf numFmtId="4" fontId="2" fillId="0" borderId="2" xfId="0" applyNumberFormat="1" applyFont="1" applyBorder="1" applyAlignment="1">
      <alignment horizontal="right"/>
    </xf>
    <xf numFmtId="4" fontId="2" fillId="0" borderId="2" xfId="0" applyNumberFormat="1" applyFont="1" applyBorder="1"/>
    <xf numFmtId="4" fontId="3" fillId="3" borderId="2" xfId="0" applyNumberFormat="1" applyFont="1" applyFill="1" applyBorder="1"/>
    <xf numFmtId="4" fontId="3" fillId="5" borderId="2" xfId="0" applyNumberFormat="1" applyFont="1" applyFill="1" applyBorder="1" applyAlignment="1">
      <alignment horizontal="right"/>
    </xf>
    <xf numFmtId="4" fontId="3" fillId="4" borderId="2" xfId="0" applyNumberFormat="1" applyFont="1" applyFill="1" applyBorder="1" applyAlignment="1">
      <alignment horizontal="center"/>
    </xf>
    <xf numFmtId="4" fontId="2" fillId="3" borderId="2" xfId="0" applyNumberFormat="1" applyFont="1" applyFill="1" applyBorder="1"/>
    <xf numFmtId="4" fontId="2" fillId="3" borderId="2" xfId="0" applyNumberFormat="1" applyFont="1" applyFill="1" applyBorder="1" applyAlignment="1">
      <alignment horizontal="center"/>
    </xf>
    <xf numFmtId="4" fontId="2" fillId="0" borderId="0" xfId="0" applyNumberFormat="1" applyFont="1" applyAlignment="1">
      <alignment horizontal="left"/>
    </xf>
    <xf numFmtId="4" fontId="2" fillId="7" borderId="2" xfId="0" applyNumberFormat="1" applyFont="1" applyFill="1" applyBorder="1" applyProtection="1">
      <protection locked="0"/>
    </xf>
    <xf numFmtId="4" fontId="3" fillId="0" borderId="0" xfId="0" applyNumberFormat="1" applyFont="1" applyAlignment="1">
      <alignment horizontal="left"/>
    </xf>
    <xf numFmtId="164" fontId="1" fillId="2" borderId="1" xfId="0" applyNumberFormat="1" applyFont="1" applyFill="1" applyBorder="1" applyAlignment="1">
      <alignment horizontal="right"/>
    </xf>
    <xf numFmtId="164" fontId="1" fillId="2" borderId="1" xfId="0" applyNumberFormat="1" applyFont="1" applyFill="1" applyBorder="1" applyAlignment="1">
      <alignment horizontal="left"/>
    </xf>
    <xf numFmtId="164" fontId="1" fillId="2" borderId="1" xfId="0" applyNumberFormat="1" applyFont="1" applyFill="1" applyBorder="1"/>
    <xf numFmtId="164" fontId="5" fillId="6" borderId="2" xfId="0" applyNumberFormat="1" applyFont="1" applyFill="1" applyBorder="1" applyAlignment="1">
      <alignment horizontal="right"/>
    </xf>
    <xf numFmtId="164" fontId="2" fillId="0" borderId="0" xfId="0" applyNumberFormat="1" applyFont="1"/>
    <xf numFmtId="164" fontId="2" fillId="0" borderId="2" xfId="0" applyNumberFormat="1" applyFont="1" applyBorder="1" applyAlignment="1">
      <alignment horizontal="right"/>
    </xf>
    <xf numFmtId="164" fontId="3" fillId="5" borderId="2" xfId="0" applyNumberFormat="1" applyFont="1" applyFill="1" applyBorder="1" applyAlignment="1">
      <alignment horizontal="right"/>
    </xf>
    <xf numFmtId="164" fontId="2" fillId="0" borderId="0" xfId="0" applyNumberFormat="1" applyFont="1" applyAlignment="1">
      <alignment horizontal="right"/>
    </xf>
    <xf numFmtId="164" fontId="2" fillId="0" borderId="0" xfId="0" applyNumberFormat="1" applyFont="1" applyAlignment="1">
      <alignment horizontal="center"/>
    </xf>
    <xf numFmtId="164" fontId="4" fillId="4" borderId="2" xfId="0" applyNumberFormat="1" applyFont="1" applyFill="1" applyBorder="1" applyAlignment="1">
      <alignment horizontal="right"/>
    </xf>
    <xf numFmtId="164" fontId="4" fillId="3" borderId="2" xfId="0" applyNumberFormat="1" applyFont="1" applyFill="1" applyBorder="1" applyAlignment="1">
      <alignment horizontal="right"/>
    </xf>
    <xf numFmtId="164" fontId="3" fillId="0" borderId="0" xfId="0" applyNumberFormat="1" applyFont="1"/>
    <xf numFmtId="164" fontId="3" fillId="0" borderId="0" xfId="0" applyNumberFormat="1" applyFont="1" applyAlignment="1">
      <alignment horizontal="center"/>
    </xf>
    <xf numFmtId="4" fontId="1" fillId="2" borderId="1" xfId="0" applyNumberFormat="1" applyFont="1" applyFill="1" applyBorder="1" applyAlignment="1">
      <alignment horizontal="right"/>
    </xf>
    <xf numFmtId="4" fontId="5" fillId="6" borderId="2" xfId="0" applyNumberFormat="1" applyFont="1" applyFill="1" applyBorder="1" applyAlignment="1">
      <alignment horizontal="right"/>
    </xf>
    <xf numFmtId="4" fontId="3" fillId="6" borderId="2" xfId="0" applyNumberFormat="1" applyFont="1" applyFill="1" applyBorder="1" applyAlignment="1">
      <alignment horizontal="center"/>
    </xf>
    <xf numFmtId="4" fontId="3" fillId="0" borderId="0" xfId="0" applyNumberFormat="1" applyFont="1" applyAlignment="1">
      <alignment horizontal="center"/>
    </xf>
    <xf numFmtId="4" fontId="2" fillId="0" borderId="0" xfId="0" applyNumberFormat="1" applyFont="1"/>
    <xf numFmtId="4" fontId="2" fillId="5" borderId="2" xfId="0" applyNumberFormat="1" applyFont="1" applyFill="1" applyBorder="1" applyAlignment="1">
      <alignment horizontal="right"/>
    </xf>
    <xf numFmtId="4" fontId="4" fillId="4" borderId="2" xfId="0" applyNumberFormat="1" applyFont="1" applyFill="1" applyBorder="1" applyAlignment="1">
      <alignment horizontal="right"/>
    </xf>
    <xf numFmtId="4" fontId="4" fillId="3" borderId="2" xfId="0" applyNumberFormat="1" applyFont="1" applyFill="1" applyBorder="1" applyAlignment="1">
      <alignment horizontal="right"/>
    </xf>
    <xf numFmtId="4" fontId="2" fillId="0" borderId="0" xfId="0" applyNumberFormat="1" applyFont="1" applyAlignment="1">
      <alignment horizontal="right"/>
    </xf>
    <xf numFmtId="4" fontId="2" fillId="0" borderId="0" xfId="0" applyNumberFormat="1" applyFont="1" applyAlignment="1">
      <alignment horizontal="center"/>
    </xf>
    <xf numFmtId="165" fontId="3" fillId="4" borderId="2" xfId="0" applyNumberFormat="1" applyFont="1" applyFill="1" applyBorder="1" applyAlignment="1">
      <alignment horizontal="center"/>
    </xf>
    <xf numFmtId="165" fontId="3" fillId="6" borderId="2" xfId="0" applyNumberFormat="1" applyFont="1" applyFill="1" applyBorder="1" applyAlignment="1">
      <alignment horizontal="center"/>
    </xf>
    <xf numFmtId="49" fontId="1" fillId="2" borderId="1" xfId="0" applyNumberFormat="1" applyFont="1" applyFill="1" applyBorder="1" applyAlignment="1">
      <alignment horizontal="right" vertical="top"/>
    </xf>
    <xf numFmtId="49" fontId="7" fillId="0" borderId="0" xfId="0" applyNumberFormat="1" applyFont="1" applyAlignment="1">
      <alignment horizontal="right" vertical="top"/>
    </xf>
    <xf numFmtId="49" fontId="3" fillId="0" borderId="0" xfId="0" applyNumberFormat="1" applyFont="1" applyAlignment="1">
      <alignment horizontal="right" vertical="top"/>
    </xf>
    <xf numFmtId="49" fontId="11" fillId="0" borderId="0" xfId="0" applyNumberFormat="1" applyFont="1" applyAlignment="1">
      <alignment horizontal="left" vertical="top"/>
    </xf>
    <xf numFmtId="14" fontId="11" fillId="0" borderId="0" xfId="0" applyNumberFormat="1" applyFont="1" applyAlignment="1">
      <alignment horizontal="center" vertical="top"/>
    </xf>
    <xf numFmtId="164" fontId="13" fillId="8" borderId="2" xfId="0" applyNumberFormat="1" applyFont="1" applyFill="1" applyBorder="1" applyAlignment="1">
      <alignment horizontal="right"/>
    </xf>
    <xf numFmtId="165" fontId="3" fillId="8" borderId="2" xfId="0" applyNumberFormat="1" applyFont="1" applyFill="1" applyBorder="1" applyAlignment="1">
      <alignment horizontal="center"/>
    </xf>
    <xf numFmtId="164" fontId="3" fillId="8" borderId="2" xfId="0" applyNumberFormat="1" applyFont="1" applyFill="1" applyBorder="1" applyAlignment="1">
      <alignment horizontal="center"/>
    </xf>
    <xf numFmtId="164" fontId="3" fillId="9" borderId="2" xfId="0" applyNumberFormat="1" applyFont="1" applyFill="1" applyBorder="1"/>
    <xf numFmtId="164" fontId="2" fillId="9" borderId="2" xfId="0" applyNumberFormat="1" applyFont="1" applyFill="1" applyBorder="1"/>
    <xf numFmtId="164" fontId="3" fillId="8" borderId="2" xfId="0" applyNumberFormat="1" applyFont="1" applyFill="1" applyBorder="1"/>
    <xf numFmtId="164" fontId="13" fillId="9" borderId="2" xfId="0" applyNumberFormat="1" applyFont="1" applyFill="1" applyBorder="1" applyAlignment="1">
      <alignment horizontal="right"/>
    </xf>
    <xf numFmtId="4" fontId="3" fillId="8" borderId="2" xfId="0" applyNumberFormat="1" applyFont="1" applyFill="1" applyBorder="1" applyAlignment="1">
      <alignment horizontal="center"/>
    </xf>
    <xf numFmtId="4" fontId="2" fillId="9" borderId="2" xfId="0" applyNumberFormat="1" applyFont="1" applyFill="1" applyBorder="1"/>
    <xf numFmtId="4" fontId="2" fillId="9" borderId="2" xfId="0" applyNumberFormat="1" applyFont="1" applyFill="1" applyBorder="1" applyAlignment="1">
      <alignment horizontal="center"/>
    </xf>
    <xf numFmtId="4" fontId="3" fillId="9" borderId="2" xfId="0" applyNumberFormat="1" applyFont="1" applyFill="1" applyBorder="1"/>
    <xf numFmtId="4" fontId="13" fillId="9" borderId="2" xfId="0" applyNumberFormat="1" applyFont="1" applyFill="1" applyBorder="1" applyAlignment="1">
      <alignment horizontal="right"/>
    </xf>
    <xf numFmtId="4" fontId="13" fillId="8" borderId="2" xfId="0" applyNumberFormat="1" applyFont="1" applyFill="1" applyBorder="1" applyAlignment="1">
      <alignment horizontal="right"/>
    </xf>
    <xf numFmtId="4" fontId="2" fillId="0" borderId="0" xfId="0" applyNumberFormat="1" applyFont="1" applyAlignment="1">
      <alignment horizontal="left" vertical="top" wrapText="1"/>
    </xf>
    <xf numFmtId="4" fontId="8" fillId="0" borderId="0" xfId="0" applyNumberFormat="1" applyFont="1" applyAlignment="1">
      <alignment horizontal="left" vertical="center"/>
    </xf>
    <xf numFmtId="49" fontId="1" fillId="2" borderId="1" xfId="0" applyNumberFormat="1" applyFont="1" applyFill="1" applyBorder="1" applyAlignment="1">
      <alignment horizontal="right"/>
    </xf>
    <xf numFmtId="49" fontId="3" fillId="0" borderId="0" xfId="0" applyNumberFormat="1" applyFont="1" applyAlignment="1">
      <alignment horizontal="right"/>
    </xf>
    <xf numFmtId="49" fontId="14" fillId="0" borderId="0" xfId="0" applyNumberFormat="1" applyFont="1" applyAlignment="1">
      <alignment horizontal="left" vertical="center"/>
    </xf>
    <xf numFmtId="4" fontId="6" fillId="0" borderId="0" xfId="1" applyNumberFormat="1" applyAlignment="1"/>
    <xf numFmtId="14" fontId="2" fillId="7" borderId="3" xfId="0" applyNumberFormat="1" applyFont="1" applyFill="1" applyBorder="1" applyAlignment="1" applyProtection="1">
      <alignment horizontal="center"/>
      <protection locked="0"/>
    </xf>
    <xf numFmtId="4" fontId="6" fillId="0" borderId="0" xfId="1" applyNumberFormat="1" applyAlignment="1">
      <alignment horizontal="left" vertical="top" wrapText="1"/>
    </xf>
    <xf numFmtId="4" fontId="2" fillId="0" borderId="0" xfId="0" applyNumberFormat="1" applyFont="1" applyAlignment="1">
      <alignment horizontal="left" vertical="top" wrapText="1"/>
    </xf>
    <xf numFmtId="4" fontId="2" fillId="0" borderId="0" xfId="0" applyNumberFormat="1" applyFont="1" applyAlignment="1">
      <alignment horizontal="left" wrapText="1"/>
    </xf>
  </cellXfs>
  <cellStyles count="2">
    <cellStyle name="Hyperlink" xfId="1" builtinId="8"/>
    <cellStyle name="Normal" xfId="0" builtinId="0"/>
  </cellStyles>
  <dxfs count="1">
    <dxf>
      <fill>
        <patternFill>
          <bgColor theme="0" tint="-4.9989318521683403E-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57151</xdr:colOff>
      <xdr:row>0</xdr:row>
      <xdr:rowOff>128354</xdr:rowOff>
    </xdr:from>
    <xdr:to>
      <xdr:col>2</xdr:col>
      <xdr:colOff>457201</xdr:colOff>
      <xdr:row>0</xdr:row>
      <xdr:rowOff>667775</xdr:rowOff>
    </xdr:to>
    <xdr:pic>
      <xdr:nvPicPr>
        <xdr:cNvPr id="2" name="Picture 1">
          <a:extLst>
            <a:ext uri="{FF2B5EF4-FFF2-40B4-BE49-F238E27FC236}">
              <a16:creationId xmlns:a16="http://schemas.microsoft.com/office/drawing/2014/main" id="{3DA653BF-204F-4E91-9E2B-F926F3B8629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128354"/>
          <a:ext cx="1866900" cy="539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57151</xdr:colOff>
      <xdr:row>0</xdr:row>
      <xdr:rowOff>128354</xdr:rowOff>
    </xdr:from>
    <xdr:to>
      <xdr:col>0</xdr:col>
      <xdr:colOff>1924051</xdr:colOff>
      <xdr:row>0</xdr:row>
      <xdr:rowOff>667775</xdr:rowOff>
    </xdr:to>
    <xdr:pic>
      <xdr:nvPicPr>
        <xdr:cNvPr id="3" name="Picture 2">
          <a:extLst>
            <a:ext uri="{FF2B5EF4-FFF2-40B4-BE49-F238E27FC236}">
              <a16:creationId xmlns:a16="http://schemas.microsoft.com/office/drawing/2014/main" id="{9F486C3A-188C-B54D-2E6A-A3CE9B3C449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128354"/>
          <a:ext cx="1866900" cy="5394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57151</xdr:colOff>
      <xdr:row>0</xdr:row>
      <xdr:rowOff>128354</xdr:rowOff>
    </xdr:from>
    <xdr:to>
      <xdr:col>0</xdr:col>
      <xdr:colOff>1924051</xdr:colOff>
      <xdr:row>0</xdr:row>
      <xdr:rowOff>667775</xdr:rowOff>
    </xdr:to>
    <xdr:pic>
      <xdr:nvPicPr>
        <xdr:cNvPr id="2" name="Picture 1">
          <a:extLst>
            <a:ext uri="{FF2B5EF4-FFF2-40B4-BE49-F238E27FC236}">
              <a16:creationId xmlns:a16="http://schemas.microsoft.com/office/drawing/2014/main" id="{EAEDC05F-4DDC-4E0A-8046-4A9B59B96DB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128354"/>
          <a:ext cx="1866900" cy="5394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ristol.ac.uk/students/support/wellbeing/" TargetMode="External"/><Relationship Id="rId2" Type="http://schemas.openxmlformats.org/officeDocument/2006/relationships/hyperlink" Target="https://www.bristol.ac.uk/students/support/finances/advice/" TargetMode="External"/><Relationship Id="rId1" Type="http://schemas.openxmlformats.org/officeDocument/2006/relationships/hyperlink" Target="https://bristol.ac.uk/student-financial-statemen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bristol.ac.uk/students/support/wellbeing/" TargetMode="External"/><Relationship Id="rId1" Type="http://schemas.openxmlformats.org/officeDocument/2006/relationships/hyperlink" Target="https://www.bristol.ac.uk/students/support/finances/advic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bristol.ac.uk/students/support/wellbeing/" TargetMode="External"/><Relationship Id="rId1" Type="http://schemas.openxmlformats.org/officeDocument/2006/relationships/hyperlink" Target="https://www.bristol.ac.uk/students/support/finances/adv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F273E-0EB6-41AB-91BC-316C015EA440}">
  <dimension ref="A1:Q43"/>
  <sheetViews>
    <sheetView tabSelected="1" zoomScaleNormal="100" workbookViewId="0">
      <selection activeCell="C17" sqref="C17"/>
    </sheetView>
  </sheetViews>
  <sheetFormatPr defaultColWidth="11" defaultRowHeight="15" customHeight="1" x14ac:dyDescent="0.25"/>
  <cols>
    <col min="1" max="1" width="11" style="53"/>
    <col min="2" max="9" width="11" style="23"/>
    <col min="10" max="10" width="11" style="72"/>
    <col min="11" max="16384" width="11" style="23"/>
  </cols>
  <sheetData>
    <row r="1" spans="1:17" s="2" customFormat="1" ht="57" customHeight="1" x14ac:dyDescent="0.35">
      <c r="A1" s="51"/>
      <c r="B1" s="1"/>
      <c r="C1" s="3"/>
      <c r="D1" s="1" t="s">
        <v>7</v>
      </c>
      <c r="E1" s="1"/>
      <c r="J1" s="71"/>
    </row>
    <row r="2" spans="1:17" ht="15" customHeight="1" x14ac:dyDescent="0.25">
      <c r="A2" s="73" t="s">
        <v>42</v>
      </c>
      <c r="B2" s="54"/>
      <c r="C2" s="55"/>
    </row>
    <row r="3" spans="1:17" ht="15" customHeight="1" x14ac:dyDescent="0.25">
      <c r="A3" s="52"/>
    </row>
    <row r="4" spans="1:17" ht="15" customHeight="1" x14ac:dyDescent="0.25">
      <c r="B4" s="70" t="s">
        <v>38</v>
      </c>
    </row>
    <row r="6" spans="1:17" ht="15" customHeight="1" x14ac:dyDescent="0.25">
      <c r="B6" s="78" t="s">
        <v>34</v>
      </c>
      <c r="C6" s="78"/>
      <c r="D6" s="78"/>
      <c r="E6" s="78"/>
      <c r="F6" s="78"/>
      <c r="G6" s="78"/>
      <c r="H6" s="78"/>
    </row>
    <row r="7" spans="1:17" ht="15" customHeight="1" x14ac:dyDescent="0.25">
      <c r="B7" s="78"/>
      <c r="C7" s="78"/>
      <c r="D7" s="78"/>
      <c r="E7" s="78"/>
      <c r="F7" s="78"/>
      <c r="G7" s="78"/>
      <c r="H7" s="78"/>
    </row>
    <row r="8" spans="1:17" ht="15" customHeight="1" x14ac:dyDescent="0.25">
      <c r="B8" s="78"/>
      <c r="C8" s="78"/>
      <c r="D8" s="78"/>
      <c r="E8" s="78"/>
      <c r="F8" s="78"/>
      <c r="G8" s="78"/>
      <c r="H8" s="78"/>
    </row>
    <row r="9" spans="1:17" ht="15" customHeight="1" x14ac:dyDescent="0.25">
      <c r="B9" s="78"/>
      <c r="C9" s="78"/>
      <c r="D9" s="78"/>
      <c r="E9" s="78"/>
      <c r="F9" s="78"/>
      <c r="G9" s="78"/>
      <c r="H9" s="78"/>
    </row>
    <row r="11" spans="1:17" ht="15" customHeight="1" x14ac:dyDescent="0.25">
      <c r="B11" s="70" t="s">
        <v>8</v>
      </c>
      <c r="K11" s="70" t="s">
        <v>9</v>
      </c>
    </row>
    <row r="13" spans="1:17" ht="15" customHeight="1" x14ac:dyDescent="0.25">
      <c r="B13" s="78" t="s">
        <v>20</v>
      </c>
      <c r="C13" s="78"/>
      <c r="D13" s="78"/>
      <c r="E13" s="78"/>
      <c r="F13" s="78"/>
      <c r="G13" s="78"/>
      <c r="H13" s="78"/>
      <c r="K13" s="77" t="s">
        <v>36</v>
      </c>
      <c r="L13" s="77"/>
      <c r="M13" s="77"/>
      <c r="N13" s="77"/>
      <c r="O13" s="77"/>
      <c r="P13" s="77"/>
      <c r="Q13" s="77"/>
    </row>
    <row r="14" spans="1:17" ht="15" customHeight="1" x14ac:dyDescent="0.25">
      <c r="B14" s="78"/>
      <c r="C14" s="78"/>
      <c r="D14" s="78"/>
      <c r="E14" s="78"/>
      <c r="F14" s="78"/>
      <c r="G14" s="78"/>
      <c r="H14" s="78"/>
      <c r="K14" s="77"/>
      <c r="L14" s="77"/>
      <c r="M14" s="77"/>
      <c r="N14" s="77"/>
      <c r="O14" s="77"/>
      <c r="P14" s="77"/>
      <c r="Q14" s="77"/>
    </row>
    <row r="15" spans="1:17" ht="15" customHeight="1" x14ac:dyDescent="0.25">
      <c r="B15" s="78"/>
      <c r="C15" s="78"/>
      <c r="D15" s="78"/>
      <c r="E15" s="78"/>
      <c r="F15" s="78"/>
      <c r="G15" s="78"/>
      <c r="H15" s="78"/>
      <c r="K15" s="77"/>
      <c r="L15" s="77"/>
      <c r="M15" s="77"/>
      <c r="N15" s="77"/>
      <c r="O15" s="77"/>
      <c r="P15" s="77"/>
      <c r="Q15" s="77"/>
    </row>
    <row r="17" spans="1:17" ht="15" customHeight="1" x14ac:dyDescent="0.25">
      <c r="B17" s="23" t="s">
        <v>19</v>
      </c>
      <c r="C17" s="75">
        <v>45170</v>
      </c>
      <c r="J17" s="72" t="s">
        <v>23</v>
      </c>
      <c r="K17" s="77" t="s">
        <v>40</v>
      </c>
      <c r="L17" s="77"/>
      <c r="M17" s="77"/>
      <c r="N17" s="77"/>
      <c r="O17" s="77"/>
      <c r="P17" s="77"/>
      <c r="Q17" s="77"/>
    </row>
    <row r="18" spans="1:17" ht="15" customHeight="1" x14ac:dyDescent="0.25">
      <c r="K18" s="77"/>
      <c r="L18" s="77"/>
      <c r="M18" s="77"/>
      <c r="N18" s="77"/>
      <c r="O18" s="77"/>
      <c r="P18" s="77"/>
      <c r="Q18" s="77"/>
    </row>
    <row r="19" spans="1:17" ht="15" customHeight="1" x14ac:dyDescent="0.25">
      <c r="A19" s="53" t="s">
        <v>23</v>
      </c>
      <c r="B19" s="77" t="s">
        <v>37</v>
      </c>
      <c r="C19" s="77"/>
      <c r="D19" s="77"/>
      <c r="E19" s="77"/>
      <c r="F19" s="77"/>
      <c r="G19" s="77"/>
      <c r="H19" s="77"/>
      <c r="K19" s="77"/>
      <c r="L19" s="77"/>
      <c r="M19" s="77"/>
      <c r="N19" s="77"/>
      <c r="O19" s="77"/>
      <c r="P19" s="77"/>
      <c r="Q19" s="77"/>
    </row>
    <row r="20" spans="1:17" ht="15" customHeight="1" x14ac:dyDescent="0.25">
      <c r="B20" s="77"/>
      <c r="C20" s="77"/>
      <c r="D20" s="77"/>
      <c r="E20" s="77"/>
      <c r="F20" s="77"/>
      <c r="G20" s="77"/>
      <c r="H20" s="77"/>
    </row>
    <row r="21" spans="1:17" ht="15" customHeight="1" x14ac:dyDescent="0.25">
      <c r="B21" s="69"/>
      <c r="C21" s="69"/>
      <c r="D21" s="69"/>
      <c r="E21" s="69"/>
      <c r="F21" s="69"/>
      <c r="G21" s="69"/>
      <c r="H21" s="69"/>
      <c r="J21" s="72" t="s">
        <v>24</v>
      </c>
      <c r="K21" s="77" t="s">
        <v>41</v>
      </c>
      <c r="L21" s="77"/>
      <c r="M21" s="77"/>
      <c r="N21" s="77"/>
      <c r="O21" s="77"/>
      <c r="P21" s="77"/>
      <c r="Q21" s="77"/>
    </row>
    <row r="22" spans="1:17" ht="15" customHeight="1" x14ac:dyDescent="0.25">
      <c r="A22" s="53" t="s">
        <v>24</v>
      </c>
      <c r="B22" s="77" t="s">
        <v>33</v>
      </c>
      <c r="C22" s="77"/>
      <c r="D22" s="77"/>
      <c r="E22" s="77"/>
      <c r="F22" s="77"/>
      <c r="G22" s="77"/>
      <c r="H22" s="77"/>
      <c r="K22" s="77"/>
      <c r="L22" s="77"/>
      <c r="M22" s="77"/>
      <c r="N22" s="77"/>
      <c r="O22" s="77"/>
      <c r="P22" s="77"/>
      <c r="Q22" s="77"/>
    </row>
    <row r="23" spans="1:17" ht="15" customHeight="1" x14ac:dyDescent="0.25">
      <c r="B23" s="77"/>
      <c r="C23" s="77"/>
      <c r="D23" s="77"/>
      <c r="E23" s="77"/>
      <c r="F23" s="77"/>
      <c r="G23" s="77"/>
      <c r="H23" s="77"/>
      <c r="K23" s="77"/>
      <c r="L23" s="77"/>
      <c r="M23" s="77"/>
      <c r="N23" s="77"/>
      <c r="O23" s="77"/>
      <c r="P23" s="77"/>
      <c r="Q23" s="77"/>
    </row>
    <row r="24" spans="1:17" ht="15" customHeight="1" x14ac:dyDescent="0.25">
      <c r="B24" s="77"/>
      <c r="C24" s="77"/>
      <c r="D24" s="77"/>
      <c r="E24" s="77"/>
      <c r="F24" s="77"/>
      <c r="G24" s="77"/>
      <c r="H24" s="77"/>
    </row>
    <row r="25" spans="1:17" ht="15" customHeight="1" x14ac:dyDescent="0.25">
      <c r="B25" s="76" t="s">
        <v>22</v>
      </c>
      <c r="C25" s="76"/>
      <c r="D25" s="76"/>
      <c r="E25" s="76"/>
      <c r="F25" s="76"/>
      <c r="G25" s="76"/>
      <c r="H25" s="76"/>
      <c r="J25" s="72" t="s">
        <v>25</v>
      </c>
      <c r="K25" s="77" t="s">
        <v>43</v>
      </c>
      <c r="L25" s="77"/>
      <c r="M25" s="77"/>
      <c r="N25" s="77"/>
      <c r="O25" s="77"/>
      <c r="P25" s="77"/>
      <c r="Q25" s="77"/>
    </row>
    <row r="26" spans="1:17" ht="15" customHeight="1" x14ac:dyDescent="0.25">
      <c r="K26" s="77"/>
      <c r="L26" s="77"/>
      <c r="M26" s="77"/>
      <c r="N26" s="77"/>
      <c r="O26" s="77"/>
      <c r="P26" s="77"/>
      <c r="Q26" s="77"/>
    </row>
    <row r="27" spans="1:17" ht="15" customHeight="1" x14ac:dyDescent="0.25">
      <c r="A27" s="53" t="s">
        <v>25</v>
      </c>
      <c r="B27" s="77" t="s">
        <v>27</v>
      </c>
      <c r="C27" s="77"/>
      <c r="D27" s="77"/>
      <c r="E27" s="77"/>
      <c r="F27" s="77"/>
      <c r="G27" s="77"/>
      <c r="H27" s="77"/>
      <c r="K27" s="77"/>
      <c r="L27" s="77"/>
      <c r="M27" s="77"/>
      <c r="N27" s="77"/>
      <c r="O27" s="77"/>
      <c r="P27" s="77"/>
      <c r="Q27" s="77"/>
    </row>
    <row r="28" spans="1:17" ht="15" customHeight="1" x14ac:dyDescent="0.25">
      <c r="B28" s="77"/>
      <c r="C28" s="77"/>
      <c r="D28" s="77"/>
      <c r="E28" s="77"/>
      <c r="F28" s="77"/>
      <c r="G28" s="77"/>
      <c r="H28" s="77"/>
    </row>
    <row r="29" spans="1:17" ht="15" customHeight="1" x14ac:dyDescent="0.25">
      <c r="B29" s="69"/>
      <c r="C29" s="69"/>
      <c r="D29" s="69"/>
      <c r="E29" s="69"/>
      <c r="F29" s="69"/>
      <c r="G29" s="69"/>
      <c r="H29" s="69"/>
    </row>
    <row r="30" spans="1:17" ht="15" customHeight="1" x14ac:dyDescent="0.25">
      <c r="A30" s="53" t="s">
        <v>26</v>
      </c>
      <c r="B30" s="77" t="s">
        <v>28</v>
      </c>
      <c r="C30" s="77"/>
      <c r="D30" s="77"/>
      <c r="E30" s="77"/>
      <c r="F30" s="77"/>
      <c r="G30" s="77"/>
      <c r="H30" s="77"/>
    </row>
    <row r="31" spans="1:17" ht="15" customHeight="1" x14ac:dyDescent="0.25">
      <c r="B31" s="77"/>
      <c r="C31" s="77"/>
      <c r="D31" s="77"/>
      <c r="E31" s="77"/>
      <c r="F31" s="77"/>
      <c r="G31" s="77"/>
      <c r="H31" s="77"/>
    </row>
    <row r="33" spans="1:8" ht="15" customHeight="1" x14ac:dyDescent="0.25">
      <c r="A33" s="53" t="s">
        <v>35</v>
      </c>
      <c r="B33" s="77" t="s">
        <v>44</v>
      </c>
      <c r="C33" s="77"/>
      <c r="D33" s="77"/>
      <c r="E33" s="77"/>
      <c r="F33" s="77"/>
      <c r="G33" s="77"/>
      <c r="H33" s="77"/>
    </row>
    <row r="34" spans="1:8" ht="15" customHeight="1" x14ac:dyDescent="0.25">
      <c r="B34" s="77"/>
      <c r="C34" s="77"/>
      <c r="D34" s="77"/>
      <c r="E34" s="77"/>
      <c r="F34" s="77"/>
      <c r="G34" s="77"/>
      <c r="H34" s="77"/>
    </row>
    <row r="35" spans="1:8" ht="15" customHeight="1" x14ac:dyDescent="0.25">
      <c r="B35" s="77"/>
      <c r="C35" s="77"/>
      <c r="D35" s="77"/>
      <c r="E35" s="77"/>
      <c r="F35" s="77"/>
      <c r="G35" s="77"/>
      <c r="H35" s="77"/>
    </row>
    <row r="36" spans="1:8" ht="15" customHeight="1" x14ac:dyDescent="0.25">
      <c r="B36" s="77"/>
      <c r="C36" s="77"/>
      <c r="D36" s="77"/>
      <c r="E36" s="77"/>
      <c r="F36" s="77"/>
      <c r="G36" s="77"/>
      <c r="H36" s="77"/>
    </row>
    <row r="39" spans="1:8" ht="15" customHeight="1" x14ac:dyDescent="0.25">
      <c r="A39" s="25" t="s">
        <v>29</v>
      </c>
      <c r="B39" s="25"/>
    </row>
    <row r="40" spans="1:8" ht="15" customHeight="1" x14ac:dyDescent="0.25">
      <c r="A40" s="76" t="s">
        <v>30</v>
      </c>
      <c r="B40" s="76"/>
      <c r="C40" s="76"/>
      <c r="D40" s="76"/>
      <c r="E40" s="76"/>
      <c r="F40" s="76"/>
      <c r="G40" s="74"/>
      <c r="H40" s="74"/>
    </row>
    <row r="41" spans="1:8" ht="15" customHeight="1" x14ac:dyDescent="0.25">
      <c r="A41" s="23"/>
    </row>
    <row r="42" spans="1:8" ht="15" customHeight="1" x14ac:dyDescent="0.25">
      <c r="A42" s="23" t="s">
        <v>31</v>
      </c>
    </row>
    <row r="43" spans="1:8" ht="15" customHeight="1" x14ac:dyDescent="0.25">
      <c r="A43" s="76" t="s">
        <v>32</v>
      </c>
      <c r="B43" s="76"/>
      <c r="C43" s="76"/>
      <c r="D43" s="76"/>
      <c r="E43" s="76"/>
      <c r="F43" s="76"/>
      <c r="G43" s="74"/>
      <c r="H43" s="74"/>
    </row>
  </sheetData>
  <mergeCells count="14">
    <mergeCell ref="B6:H9"/>
    <mergeCell ref="B33:H36"/>
    <mergeCell ref="B13:H15"/>
    <mergeCell ref="B19:H20"/>
    <mergeCell ref="B22:H24"/>
    <mergeCell ref="B25:H25"/>
    <mergeCell ref="A43:F43"/>
    <mergeCell ref="A40:F40"/>
    <mergeCell ref="K25:Q27"/>
    <mergeCell ref="K13:Q15"/>
    <mergeCell ref="B27:H28"/>
    <mergeCell ref="B30:H31"/>
    <mergeCell ref="K17:Q19"/>
    <mergeCell ref="K21:Q23"/>
  </mergeCells>
  <hyperlinks>
    <hyperlink ref="B25" r:id="rId1" xr:uid="{A18E4534-2BB0-4A55-9956-1973511AF75A}"/>
    <hyperlink ref="A40" r:id="rId2" xr:uid="{A613B498-56D9-4A9D-99BF-B9D2A4D63BFF}"/>
    <hyperlink ref="A43" r:id="rId3" xr:uid="{6A138DAB-3E10-48BD-AB4F-68A26424B11E}"/>
  </hyperlinks>
  <pageMargins left="0.7" right="0.7" top="0.75" bottom="0.75" header="0.3" footer="0.3"/>
  <pageSetup paperSize="9" orientation="portrait" verticalDpi="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99C7B-F706-4894-9BC9-804B9B9DB04F}">
  <dimension ref="A1:N43"/>
  <sheetViews>
    <sheetView zoomScaleNormal="100" workbookViewId="0">
      <selection activeCell="B4" sqref="B4"/>
    </sheetView>
  </sheetViews>
  <sheetFormatPr defaultRowHeight="15" customHeight="1" x14ac:dyDescent="0.25"/>
  <cols>
    <col min="1" max="1" width="33" style="33" customWidth="1"/>
    <col min="2" max="14" width="11" style="30" customWidth="1"/>
    <col min="15" max="16356" width="9.140625" style="30"/>
    <col min="16357" max="16357" width="11" style="30" customWidth="1"/>
    <col min="16358" max="16384" width="9.140625" style="30"/>
  </cols>
  <sheetData>
    <row r="1" spans="1:14" s="28" customFormat="1" ht="57" customHeight="1" x14ac:dyDescent="0.35">
      <c r="A1" s="26"/>
      <c r="B1" s="27" t="s">
        <v>8</v>
      </c>
      <c r="C1" s="27"/>
      <c r="E1" s="27"/>
    </row>
    <row r="3" spans="1:14" ht="15" customHeight="1" x14ac:dyDescent="0.25">
      <c r="A3" s="29" t="s">
        <v>3</v>
      </c>
      <c r="B3" s="50" t="str">
        <f>UPPER(TEXT(Instructions!C17,"MMM"))</f>
        <v>SEP</v>
      </c>
      <c r="C3" s="50" t="str">
        <f>UPPER(TEXT(EOMONTH(Instructions!C17,1),"MMM"))</f>
        <v>OCT</v>
      </c>
      <c r="D3" s="50" t="str">
        <f>UPPER(TEXT(EOMONTH(Instructions!C17,2),"MMM"))</f>
        <v>NOV</v>
      </c>
      <c r="E3" s="50" t="str">
        <f>UPPER(TEXT(EOMONTH(Instructions!C17,3),"MMM"))</f>
        <v>DEC</v>
      </c>
      <c r="F3" s="50" t="str">
        <f>UPPER(TEXT(EOMONTH(Instructions!C17,4),"MMM"))</f>
        <v>JAN</v>
      </c>
      <c r="G3" s="50" t="str">
        <f>UPPER(TEXT(EOMONTH(Instructions!C17,5),"MMM"))</f>
        <v>FEB</v>
      </c>
      <c r="H3" s="50" t="str">
        <f>UPPER(TEXT(EOMONTH(Instructions!C17,6),"MMM"))</f>
        <v>MAR</v>
      </c>
      <c r="I3" s="50" t="str">
        <f>UPPER(TEXT(EOMONTH(Instructions!C17,7),"MMM"))</f>
        <v>APR</v>
      </c>
      <c r="J3" s="50" t="str">
        <f>UPPER(TEXT(EOMONTH(Instructions!C17,8),"MMM"))</f>
        <v>MAY</v>
      </c>
      <c r="K3" s="50" t="str">
        <f>UPPER(TEXT(EOMONTH(Instructions!C17,9),"MMM"))</f>
        <v>JUN</v>
      </c>
      <c r="L3" s="50" t="str">
        <f>UPPER(TEXT(EOMONTH(Instructions!C17,10),"MMM"))</f>
        <v>JUL</v>
      </c>
      <c r="M3" s="50" t="str">
        <f>UPPER(TEXT(EOMONTH(Instructions!C17,11),"MMM"))</f>
        <v>AUG</v>
      </c>
    </row>
    <row r="4" spans="1:14" ht="15" customHeight="1" x14ac:dyDescent="0.25">
      <c r="A4" s="31" t="s">
        <v>15</v>
      </c>
      <c r="B4" s="5"/>
      <c r="C4" s="5"/>
      <c r="D4" s="5"/>
      <c r="E4" s="5"/>
      <c r="F4" s="5"/>
      <c r="G4" s="5"/>
      <c r="H4" s="5"/>
      <c r="I4" s="5"/>
      <c r="J4" s="5"/>
      <c r="K4" s="5"/>
      <c r="L4" s="5"/>
      <c r="M4" s="5"/>
    </row>
    <row r="5" spans="1:14" ht="15" customHeight="1" x14ac:dyDescent="0.25">
      <c r="A5" s="4" t="s">
        <v>14</v>
      </c>
      <c r="B5" s="9"/>
      <c r="C5" s="7">
        <f>IF(ISNUMBER(C4)=TRUE,"",B7)</f>
        <v>0</v>
      </c>
      <c r="D5" s="7">
        <f t="shared" ref="D5:H5" si="0">IF(ISNUMBER(D4)=TRUE,"",C7)</f>
        <v>0</v>
      </c>
      <c r="E5" s="7">
        <f t="shared" si="0"/>
        <v>0</v>
      </c>
      <c r="F5" s="7">
        <f t="shared" si="0"/>
        <v>0</v>
      </c>
      <c r="G5" s="7">
        <f t="shared" si="0"/>
        <v>0</v>
      </c>
      <c r="H5" s="7">
        <f t="shared" si="0"/>
        <v>0</v>
      </c>
      <c r="I5" s="7">
        <f t="shared" ref="I5:M5" si="1">IF(ISNUMBER(I4)=TRUE,"",H7)</f>
        <v>0</v>
      </c>
      <c r="J5" s="7">
        <f t="shared" si="1"/>
        <v>0</v>
      </c>
      <c r="K5" s="7">
        <f t="shared" si="1"/>
        <v>0</v>
      </c>
      <c r="L5" s="7">
        <f t="shared" si="1"/>
        <v>0</v>
      </c>
      <c r="M5" s="7">
        <f t="shared" si="1"/>
        <v>0</v>
      </c>
    </row>
    <row r="6" spans="1:14" ht="15" customHeight="1" x14ac:dyDescent="0.25">
      <c r="A6" s="31" t="s">
        <v>21</v>
      </c>
      <c r="B6" s="7">
        <f t="shared" ref="B6:M6" si="2">B15-B36</f>
        <v>0</v>
      </c>
      <c r="C6" s="7">
        <f t="shared" si="2"/>
        <v>0</v>
      </c>
      <c r="D6" s="7">
        <f t="shared" si="2"/>
        <v>0</v>
      </c>
      <c r="E6" s="7">
        <f t="shared" si="2"/>
        <v>0</v>
      </c>
      <c r="F6" s="7">
        <f t="shared" si="2"/>
        <v>0</v>
      </c>
      <c r="G6" s="7">
        <f t="shared" si="2"/>
        <v>0</v>
      </c>
      <c r="H6" s="7">
        <f t="shared" si="2"/>
        <v>0</v>
      </c>
      <c r="I6" s="7">
        <f t="shared" si="2"/>
        <v>0</v>
      </c>
      <c r="J6" s="7">
        <f t="shared" si="2"/>
        <v>0</v>
      </c>
      <c r="K6" s="7">
        <f t="shared" si="2"/>
        <v>0</v>
      </c>
      <c r="L6" s="7">
        <f t="shared" si="2"/>
        <v>0</v>
      </c>
      <c r="M6" s="7">
        <f t="shared" si="2"/>
        <v>0</v>
      </c>
    </row>
    <row r="7" spans="1:14" ht="15" customHeight="1" x14ac:dyDescent="0.25">
      <c r="A7" s="32" t="s">
        <v>6</v>
      </c>
      <c r="B7" s="8">
        <f>SUM(B4:B6)</f>
        <v>0</v>
      </c>
      <c r="C7" s="8">
        <f>SUM(C4:C6)</f>
        <v>0</v>
      </c>
      <c r="D7" s="8">
        <f t="shared" ref="D7:M7" si="3">SUM(D4:D6)</f>
        <v>0</v>
      </c>
      <c r="E7" s="8">
        <f t="shared" si="3"/>
        <v>0</v>
      </c>
      <c r="F7" s="8">
        <f t="shared" si="3"/>
        <v>0</v>
      </c>
      <c r="G7" s="8">
        <f t="shared" si="3"/>
        <v>0</v>
      </c>
      <c r="H7" s="8">
        <f t="shared" si="3"/>
        <v>0</v>
      </c>
      <c r="I7" s="8">
        <f t="shared" si="3"/>
        <v>0</v>
      </c>
      <c r="J7" s="8">
        <f t="shared" si="3"/>
        <v>0</v>
      </c>
      <c r="K7" s="8">
        <f t="shared" si="3"/>
        <v>0</v>
      </c>
      <c r="L7" s="8">
        <f t="shared" si="3"/>
        <v>0</v>
      </c>
      <c r="M7" s="8">
        <f t="shared" si="3"/>
        <v>0</v>
      </c>
    </row>
    <row r="8" spans="1:14" ht="15" customHeight="1" x14ac:dyDescent="0.25">
      <c r="B8" s="34"/>
      <c r="C8" s="34"/>
      <c r="D8" s="34"/>
      <c r="E8" s="34"/>
      <c r="F8" s="34"/>
      <c r="G8" s="34"/>
      <c r="H8" s="34"/>
      <c r="I8" s="34"/>
      <c r="J8" s="34"/>
      <c r="K8" s="34"/>
      <c r="L8" s="34"/>
      <c r="M8" s="34"/>
    </row>
    <row r="9" spans="1:14" ht="15" customHeight="1" x14ac:dyDescent="0.25">
      <c r="A9" s="35" t="s">
        <v>5</v>
      </c>
      <c r="B9" s="49" t="str">
        <f>B3</f>
        <v>SEP</v>
      </c>
      <c r="C9" s="49" t="str">
        <f t="shared" ref="C9:M9" si="4">C3</f>
        <v>OCT</v>
      </c>
      <c r="D9" s="49" t="str">
        <f t="shared" si="4"/>
        <v>NOV</v>
      </c>
      <c r="E9" s="49" t="str">
        <f t="shared" si="4"/>
        <v>DEC</v>
      </c>
      <c r="F9" s="49" t="str">
        <f t="shared" si="4"/>
        <v>JAN</v>
      </c>
      <c r="G9" s="49" t="str">
        <f t="shared" si="4"/>
        <v>FEB</v>
      </c>
      <c r="H9" s="49" t="str">
        <f t="shared" si="4"/>
        <v>MAR</v>
      </c>
      <c r="I9" s="49" t="str">
        <f t="shared" si="4"/>
        <v>APR</v>
      </c>
      <c r="J9" s="49" t="str">
        <f t="shared" si="4"/>
        <v>MAY</v>
      </c>
      <c r="K9" s="49" t="str">
        <f t="shared" si="4"/>
        <v>JUN</v>
      </c>
      <c r="L9" s="49" t="str">
        <f t="shared" si="4"/>
        <v>JUL</v>
      </c>
      <c r="M9" s="49" t="str">
        <f t="shared" si="4"/>
        <v>AUG</v>
      </c>
      <c r="N9" s="13" t="s">
        <v>0</v>
      </c>
    </row>
    <row r="10" spans="1:14" ht="15" customHeight="1" x14ac:dyDescent="0.25">
      <c r="A10" s="4" t="str">
        <f>IF(_xlfn.ISFORMULA('Budget Calculator'!A10),"Student Loan",'Budget Calculator'!A10)</f>
        <v>Student Loan</v>
      </c>
      <c r="B10" s="6"/>
      <c r="C10" s="6"/>
      <c r="D10" s="6"/>
      <c r="E10" s="6"/>
      <c r="F10" s="6"/>
      <c r="G10" s="6"/>
      <c r="H10" s="6"/>
      <c r="I10" s="6"/>
      <c r="J10" s="6"/>
      <c r="K10" s="6"/>
      <c r="L10" s="6"/>
      <c r="M10" s="6"/>
      <c r="N10" s="12">
        <f>SUM(B10:M10)</f>
        <v>0</v>
      </c>
    </row>
    <row r="11" spans="1:14" ht="15" customHeight="1" x14ac:dyDescent="0.25">
      <c r="A11" s="4" t="str">
        <f>IF(_xlfn.ISFORMULA('Budget Calculator'!A11),"Scholarships and Bursaries",'Budget Calculator'!A11)</f>
        <v>Scholarships and Bursaries</v>
      </c>
      <c r="B11" s="6"/>
      <c r="C11" s="6"/>
      <c r="D11" s="6"/>
      <c r="E11" s="6"/>
      <c r="F11" s="6"/>
      <c r="G11" s="6"/>
      <c r="H11" s="6"/>
      <c r="I11" s="6"/>
      <c r="J11" s="6"/>
      <c r="K11" s="6"/>
      <c r="L11" s="6"/>
      <c r="M11" s="6"/>
      <c r="N11" s="12">
        <f t="shared" ref="N11:N14" si="5">SUM(B11:M11)</f>
        <v>0</v>
      </c>
    </row>
    <row r="12" spans="1:14" ht="15" customHeight="1" x14ac:dyDescent="0.25">
      <c r="A12" s="4" t="str">
        <f>IF(_xlfn.ISFORMULA('Budget Calculator'!A12),"Friends/Family",'Budget Calculator'!A12)</f>
        <v>Friends/Family</v>
      </c>
      <c r="B12" s="6"/>
      <c r="C12" s="6"/>
      <c r="D12" s="6"/>
      <c r="E12" s="6"/>
      <c r="F12" s="6"/>
      <c r="G12" s="6"/>
      <c r="H12" s="6"/>
      <c r="I12" s="6"/>
      <c r="J12" s="6"/>
      <c r="K12" s="6"/>
      <c r="L12" s="6"/>
      <c r="M12" s="6"/>
      <c r="N12" s="12">
        <f t="shared" si="5"/>
        <v>0</v>
      </c>
    </row>
    <row r="13" spans="1:14" ht="15" customHeight="1" x14ac:dyDescent="0.25">
      <c r="A13" s="4" t="str">
        <f>IF(_xlfn.ISFORMULA('Budget Calculator'!A13),"Part-time Job",'Budget Calculator'!A13)</f>
        <v>Part-time Job</v>
      </c>
      <c r="B13" s="6"/>
      <c r="C13" s="6"/>
      <c r="D13" s="6"/>
      <c r="E13" s="6"/>
      <c r="F13" s="6"/>
      <c r="G13" s="6"/>
      <c r="H13" s="6"/>
      <c r="I13" s="6"/>
      <c r="J13" s="6"/>
      <c r="K13" s="6"/>
      <c r="L13" s="6"/>
      <c r="M13" s="6"/>
      <c r="N13" s="12">
        <f t="shared" si="5"/>
        <v>0</v>
      </c>
    </row>
    <row r="14" spans="1:14" ht="15" customHeight="1" x14ac:dyDescent="0.25">
      <c r="A14" s="4" t="str">
        <f>IF(_xlfn.ISFORMULA('Budget Calculator'!A14),"Other",'Budget Calculator'!A14)</f>
        <v>Other</v>
      </c>
      <c r="B14" s="6"/>
      <c r="C14" s="6"/>
      <c r="D14" s="6"/>
      <c r="E14" s="6"/>
      <c r="F14" s="6"/>
      <c r="G14" s="6"/>
      <c r="H14" s="6"/>
      <c r="I14" s="6"/>
      <c r="J14" s="6"/>
      <c r="K14" s="6"/>
      <c r="L14" s="6"/>
      <c r="M14" s="6"/>
      <c r="N14" s="12">
        <f t="shared" si="5"/>
        <v>0</v>
      </c>
    </row>
    <row r="15" spans="1:14" s="37" customFormat="1" ht="15" customHeight="1" x14ac:dyDescent="0.25">
      <c r="A15" s="36" t="s">
        <v>2</v>
      </c>
      <c r="B15" s="10">
        <f>SUM(B10:B14)</f>
        <v>0</v>
      </c>
      <c r="C15" s="10">
        <f t="shared" ref="C15:M15" si="6">SUM(C10:C14)</f>
        <v>0</v>
      </c>
      <c r="D15" s="10">
        <f t="shared" si="6"/>
        <v>0</v>
      </c>
      <c r="E15" s="10">
        <f t="shared" si="6"/>
        <v>0</v>
      </c>
      <c r="F15" s="10">
        <f t="shared" si="6"/>
        <v>0</v>
      </c>
      <c r="G15" s="10">
        <f t="shared" si="6"/>
        <v>0</v>
      </c>
      <c r="H15" s="10">
        <f t="shared" si="6"/>
        <v>0</v>
      </c>
      <c r="I15" s="10">
        <f t="shared" si="6"/>
        <v>0</v>
      </c>
      <c r="J15" s="10">
        <f t="shared" si="6"/>
        <v>0</v>
      </c>
      <c r="K15" s="10">
        <f t="shared" si="6"/>
        <v>0</v>
      </c>
      <c r="L15" s="10">
        <f t="shared" si="6"/>
        <v>0</v>
      </c>
      <c r="M15" s="10">
        <f t="shared" si="6"/>
        <v>0</v>
      </c>
      <c r="N15" s="11">
        <f>SUM(B15:M15)</f>
        <v>0</v>
      </c>
    </row>
    <row r="17" spans="1:14" ht="15" customHeight="1" x14ac:dyDescent="0.25">
      <c r="A17" s="56" t="s">
        <v>4</v>
      </c>
      <c r="B17" s="57" t="str">
        <f>B3</f>
        <v>SEP</v>
      </c>
      <c r="C17" s="57" t="str">
        <f t="shared" ref="C17:M17" si="7">C3</f>
        <v>OCT</v>
      </c>
      <c r="D17" s="57" t="str">
        <f t="shared" si="7"/>
        <v>NOV</v>
      </c>
      <c r="E17" s="57" t="str">
        <f t="shared" si="7"/>
        <v>DEC</v>
      </c>
      <c r="F17" s="57" t="str">
        <f t="shared" si="7"/>
        <v>JAN</v>
      </c>
      <c r="G17" s="57" t="str">
        <f t="shared" si="7"/>
        <v>FEB</v>
      </c>
      <c r="H17" s="57" t="str">
        <f t="shared" si="7"/>
        <v>MAR</v>
      </c>
      <c r="I17" s="57" t="str">
        <f t="shared" si="7"/>
        <v>APR</v>
      </c>
      <c r="J17" s="57" t="str">
        <f t="shared" si="7"/>
        <v>MAY</v>
      </c>
      <c r="K17" s="57" t="str">
        <f t="shared" si="7"/>
        <v>JUN</v>
      </c>
      <c r="L17" s="57" t="str">
        <f t="shared" si="7"/>
        <v>JUL</v>
      </c>
      <c r="M17" s="57" t="str">
        <f t="shared" si="7"/>
        <v>AUG</v>
      </c>
      <c r="N17" s="58" t="s">
        <v>0</v>
      </c>
    </row>
    <row r="18" spans="1:14" ht="15" customHeight="1" x14ac:dyDescent="0.25">
      <c r="A18" s="4" t="str">
        <f>IF(_xlfn.ISFORMULA('Budget Calculator'!A18),"Tuition fees",'Budget Calculator'!A18)</f>
        <v>Tuition fees</v>
      </c>
      <c r="B18" s="6"/>
      <c r="C18" s="6"/>
      <c r="D18" s="6"/>
      <c r="E18" s="6"/>
      <c r="F18" s="6"/>
      <c r="G18" s="6"/>
      <c r="H18" s="6"/>
      <c r="I18" s="6"/>
      <c r="J18" s="6"/>
      <c r="K18" s="6"/>
      <c r="L18" s="6"/>
      <c r="M18" s="6"/>
      <c r="N18" s="60">
        <f>SUM(B18:M18)</f>
        <v>0</v>
      </c>
    </row>
    <row r="19" spans="1:14" ht="15" customHeight="1" x14ac:dyDescent="0.25">
      <c r="A19" s="4" t="str">
        <f>IF(_xlfn.ISFORMULA('Budget Calculator'!A19),"Course materials",'Budget Calculator'!A19)</f>
        <v>Course materials</v>
      </c>
      <c r="B19" s="6"/>
      <c r="C19" s="6"/>
      <c r="D19" s="6"/>
      <c r="E19" s="6"/>
      <c r="F19" s="6"/>
      <c r="G19" s="6"/>
      <c r="H19" s="6"/>
      <c r="I19" s="6"/>
      <c r="J19" s="6"/>
      <c r="K19" s="6"/>
      <c r="L19" s="6"/>
      <c r="M19" s="6"/>
      <c r="N19" s="60">
        <f t="shared" ref="N19:N34" si="8">SUM(B19:M19)</f>
        <v>0</v>
      </c>
    </row>
    <row r="20" spans="1:14" ht="15" customHeight="1" x14ac:dyDescent="0.25">
      <c r="A20" s="4" t="str">
        <f>IF(_xlfn.ISFORMULA('Budget Calculator'!A20),"Accommodation",'Budget Calculator'!A20)</f>
        <v>Accommodation</v>
      </c>
      <c r="B20" s="6"/>
      <c r="C20" s="6"/>
      <c r="D20" s="6"/>
      <c r="E20" s="6"/>
      <c r="F20" s="6"/>
      <c r="G20" s="6"/>
      <c r="H20" s="6"/>
      <c r="I20" s="6"/>
      <c r="J20" s="6"/>
      <c r="K20" s="6"/>
      <c r="L20" s="6"/>
      <c r="M20" s="6"/>
      <c r="N20" s="60">
        <f t="shared" si="8"/>
        <v>0</v>
      </c>
    </row>
    <row r="21" spans="1:14" ht="15" customHeight="1" x14ac:dyDescent="0.25">
      <c r="A21" s="4" t="str">
        <f>IF(_xlfn.ISFORMULA('Budget Calculator'!A21),"Household utilities",'Budget Calculator'!A21)</f>
        <v>Household utilities</v>
      </c>
      <c r="B21" s="6"/>
      <c r="C21" s="6"/>
      <c r="D21" s="6"/>
      <c r="E21" s="6"/>
      <c r="F21" s="6"/>
      <c r="G21" s="6"/>
      <c r="H21" s="6"/>
      <c r="I21" s="6"/>
      <c r="J21" s="6"/>
      <c r="K21" s="6"/>
      <c r="L21" s="6"/>
      <c r="M21" s="6"/>
      <c r="N21" s="60">
        <f t="shared" si="8"/>
        <v>0</v>
      </c>
    </row>
    <row r="22" spans="1:14" ht="15" customHeight="1" x14ac:dyDescent="0.25">
      <c r="A22" s="4" t="str">
        <f>IF(_xlfn.ISFORMULA('Budget Calculator'!A22),"Household groceries",'Budget Calculator'!A22)</f>
        <v>Household groceries</v>
      </c>
      <c r="B22" s="6"/>
      <c r="C22" s="6"/>
      <c r="D22" s="6"/>
      <c r="E22" s="6"/>
      <c r="F22" s="6"/>
      <c r="G22" s="6"/>
      <c r="H22" s="6"/>
      <c r="I22" s="6"/>
      <c r="J22" s="6"/>
      <c r="K22" s="6"/>
      <c r="L22" s="6"/>
      <c r="M22" s="6"/>
      <c r="N22" s="60">
        <f t="shared" si="8"/>
        <v>0</v>
      </c>
    </row>
    <row r="23" spans="1:14" ht="15" customHeight="1" x14ac:dyDescent="0.25">
      <c r="A23" s="4" t="str">
        <f>IF(_xlfn.ISFORMULA('Budget Calculator'!A23),"Travel",'Budget Calculator'!A23)</f>
        <v>Travel</v>
      </c>
      <c r="B23" s="6"/>
      <c r="C23" s="6"/>
      <c r="D23" s="6"/>
      <c r="E23" s="6"/>
      <c r="F23" s="6"/>
      <c r="G23" s="6"/>
      <c r="H23" s="6"/>
      <c r="I23" s="6"/>
      <c r="J23" s="6"/>
      <c r="K23" s="6"/>
      <c r="L23" s="6"/>
      <c r="M23" s="6"/>
      <c r="N23" s="60">
        <f t="shared" si="8"/>
        <v>0</v>
      </c>
    </row>
    <row r="24" spans="1:14" ht="15" customHeight="1" x14ac:dyDescent="0.25">
      <c r="A24" s="4" t="str">
        <f>IF(_xlfn.ISFORMULA('Budget Calculator'!A24),"Insurance",'Budget Calculator'!A24)</f>
        <v>Insurance</v>
      </c>
      <c r="B24" s="6"/>
      <c r="C24" s="6"/>
      <c r="D24" s="6"/>
      <c r="E24" s="6"/>
      <c r="F24" s="6"/>
      <c r="G24" s="6"/>
      <c r="H24" s="6"/>
      <c r="I24" s="6"/>
      <c r="J24" s="6"/>
      <c r="K24" s="6"/>
      <c r="L24" s="6"/>
      <c r="M24" s="6"/>
      <c r="N24" s="60">
        <f t="shared" si="8"/>
        <v>0</v>
      </c>
    </row>
    <row r="25" spans="1:14" ht="15" customHeight="1" x14ac:dyDescent="0.25">
      <c r="A25" s="4" t="str">
        <f>IF(_xlfn.ISFORMULA('Budget Calculator'!A25),"Mobile phone",'Budget Calculator'!A25)</f>
        <v>Mobile phone</v>
      </c>
      <c r="B25" s="6"/>
      <c r="C25" s="6"/>
      <c r="D25" s="6"/>
      <c r="E25" s="6"/>
      <c r="F25" s="6"/>
      <c r="G25" s="6"/>
      <c r="H25" s="6"/>
      <c r="I25" s="6"/>
      <c r="J25" s="6"/>
      <c r="K25" s="6"/>
      <c r="L25" s="6"/>
      <c r="M25" s="6"/>
      <c r="N25" s="60">
        <f t="shared" si="8"/>
        <v>0</v>
      </c>
    </row>
    <row r="26" spans="1:14" ht="15" customHeight="1" x14ac:dyDescent="0.25">
      <c r="A26" s="4" t="str">
        <f>IF(_xlfn.ISFORMULA('Budget Calculator'!A26),"Health/Beauty",'Budget Calculator'!A26)</f>
        <v>Health/Beauty</v>
      </c>
      <c r="B26" s="6"/>
      <c r="C26" s="6"/>
      <c r="D26" s="6"/>
      <c r="E26" s="6"/>
      <c r="F26" s="6"/>
      <c r="G26" s="6"/>
      <c r="H26" s="6"/>
      <c r="I26" s="6"/>
      <c r="J26" s="6"/>
      <c r="K26" s="6"/>
      <c r="L26" s="6"/>
      <c r="M26" s="6"/>
      <c r="N26" s="60">
        <f t="shared" si="8"/>
        <v>0</v>
      </c>
    </row>
    <row r="27" spans="1:14" ht="15" customHeight="1" x14ac:dyDescent="0.25">
      <c r="A27" s="4" t="str">
        <f>IF(_xlfn.ISFORMULA('Budget Calculator'!A27),"Clothes",'Budget Calculator'!A27)</f>
        <v>Clothes</v>
      </c>
      <c r="B27" s="6"/>
      <c r="C27" s="6"/>
      <c r="D27" s="6"/>
      <c r="E27" s="6"/>
      <c r="F27" s="6"/>
      <c r="G27" s="6"/>
      <c r="H27" s="6"/>
      <c r="I27" s="6"/>
      <c r="J27" s="6"/>
      <c r="K27" s="6"/>
      <c r="L27" s="6"/>
      <c r="M27" s="6"/>
      <c r="N27" s="60">
        <f t="shared" si="8"/>
        <v>0</v>
      </c>
    </row>
    <row r="28" spans="1:14" ht="15" customHeight="1" x14ac:dyDescent="0.25">
      <c r="A28" s="4" t="str">
        <f>IF(_xlfn.ISFORMULA('Budget Calculator'!A28),"Entertainment",'Budget Calculator'!A28)</f>
        <v>Entertainment</v>
      </c>
      <c r="B28" s="6"/>
      <c r="C28" s="6"/>
      <c r="D28" s="6"/>
      <c r="E28" s="6"/>
      <c r="F28" s="6"/>
      <c r="G28" s="6"/>
      <c r="H28" s="6"/>
      <c r="I28" s="6"/>
      <c r="J28" s="6"/>
      <c r="K28" s="6"/>
      <c r="L28" s="6"/>
      <c r="M28" s="6"/>
      <c r="N28" s="60">
        <f t="shared" si="8"/>
        <v>0</v>
      </c>
    </row>
    <row r="29" spans="1:14" ht="15" customHeight="1" x14ac:dyDescent="0.25">
      <c r="A29" s="4" t="str">
        <f>IF(_xlfn.ISFORMULA('Budget Calculator'!A29),"Going out",'Budget Calculator'!A29)</f>
        <v>Going out</v>
      </c>
      <c r="B29" s="6"/>
      <c r="C29" s="6"/>
      <c r="D29" s="6"/>
      <c r="E29" s="6"/>
      <c r="F29" s="6"/>
      <c r="G29" s="6"/>
      <c r="H29" s="6"/>
      <c r="I29" s="6"/>
      <c r="J29" s="6"/>
      <c r="K29" s="6"/>
      <c r="L29" s="6"/>
      <c r="M29" s="6"/>
      <c r="N29" s="60">
        <f t="shared" si="8"/>
        <v>0</v>
      </c>
    </row>
    <row r="30" spans="1:14" ht="15" customHeight="1" x14ac:dyDescent="0.25">
      <c r="A30" s="4" t="str">
        <f>IF(_xlfn.ISFORMULA('Budget Calculator'!A30),"Subscriptions",'Budget Calculator'!A30)</f>
        <v>Subscriptions</v>
      </c>
      <c r="B30" s="6"/>
      <c r="C30" s="6"/>
      <c r="D30" s="6"/>
      <c r="E30" s="6"/>
      <c r="F30" s="6"/>
      <c r="G30" s="6"/>
      <c r="H30" s="6"/>
      <c r="I30" s="6"/>
      <c r="J30" s="6"/>
      <c r="K30" s="6"/>
      <c r="L30" s="6"/>
      <c r="M30" s="6"/>
      <c r="N30" s="60">
        <f t="shared" si="8"/>
        <v>0</v>
      </c>
    </row>
    <row r="31" spans="1:14" ht="15" customHeight="1" x14ac:dyDescent="0.25">
      <c r="A31" s="4" t="str">
        <f>IF(_xlfn.ISFORMULA('Budget Calculator'!A31),"Credit card repayments",'Budget Calculator'!A31)</f>
        <v>Credit card repayments</v>
      </c>
      <c r="B31" s="6"/>
      <c r="C31" s="6"/>
      <c r="D31" s="6"/>
      <c r="E31" s="6"/>
      <c r="F31" s="6"/>
      <c r="G31" s="6"/>
      <c r="H31" s="6"/>
      <c r="I31" s="6"/>
      <c r="J31" s="6"/>
      <c r="K31" s="6"/>
      <c r="L31" s="6"/>
      <c r="M31" s="6"/>
      <c r="N31" s="60">
        <f t="shared" si="8"/>
        <v>0</v>
      </c>
    </row>
    <row r="32" spans="1:14" ht="15" customHeight="1" x14ac:dyDescent="0.25">
      <c r="A32" s="4" t="str">
        <f>IF(_xlfn.ISFORMULA('Budget Calculator'!A32),"Loan repayments",'Budget Calculator'!A32)</f>
        <v>Loan repayments</v>
      </c>
      <c r="B32" s="6"/>
      <c r="C32" s="6"/>
      <c r="D32" s="6"/>
      <c r="E32" s="6"/>
      <c r="F32" s="6"/>
      <c r="G32" s="6"/>
      <c r="H32" s="6"/>
      <c r="I32" s="6"/>
      <c r="J32" s="6"/>
      <c r="K32" s="6"/>
      <c r="L32" s="6"/>
      <c r="M32" s="6"/>
      <c r="N32" s="60">
        <f t="shared" si="8"/>
        <v>0</v>
      </c>
    </row>
    <row r="33" spans="1:14" ht="15" customHeight="1" x14ac:dyDescent="0.25">
      <c r="A33" s="4" t="str">
        <f>IF(_xlfn.ISFORMULA('Budget Calculator'!A33),"Holidays",'Budget Calculator'!A33)</f>
        <v>Holidays</v>
      </c>
      <c r="B33" s="6"/>
      <c r="C33" s="6"/>
      <c r="D33" s="6"/>
      <c r="E33" s="6"/>
      <c r="F33" s="6"/>
      <c r="G33" s="6"/>
      <c r="H33" s="6"/>
      <c r="I33" s="6"/>
      <c r="J33" s="6"/>
      <c r="K33" s="6"/>
      <c r="L33" s="6"/>
      <c r="M33" s="6"/>
      <c r="N33" s="60">
        <f t="shared" si="8"/>
        <v>0</v>
      </c>
    </row>
    <row r="34" spans="1:14" ht="15" customHeight="1" x14ac:dyDescent="0.25">
      <c r="A34" s="4" t="str">
        <f>IF(_xlfn.ISFORMULA('Budget Calculator'!A34),"Childcare",'Budget Calculator'!A34)</f>
        <v>Childcare</v>
      </c>
      <c r="B34" s="6"/>
      <c r="C34" s="6"/>
      <c r="D34" s="6"/>
      <c r="E34" s="6"/>
      <c r="F34" s="6"/>
      <c r="G34" s="6"/>
      <c r="H34" s="6"/>
      <c r="I34" s="6"/>
      <c r="J34" s="6"/>
      <c r="K34" s="6"/>
      <c r="L34" s="6"/>
      <c r="M34" s="6"/>
      <c r="N34" s="60">
        <f t="shared" si="8"/>
        <v>0</v>
      </c>
    </row>
    <row r="35" spans="1:14" ht="15" customHeight="1" x14ac:dyDescent="0.25">
      <c r="A35" s="4" t="str">
        <f>IF(_xlfn.ISFORMULA('Budget Calculator'!A35),"Other",'Budget Calculator'!A35)</f>
        <v>Other</v>
      </c>
      <c r="B35" s="6"/>
      <c r="C35" s="6"/>
      <c r="D35" s="6"/>
      <c r="E35" s="6"/>
      <c r="F35" s="6"/>
      <c r="G35" s="6"/>
      <c r="H35" s="6"/>
      <c r="I35" s="6"/>
      <c r="J35" s="6"/>
      <c r="K35" s="6"/>
      <c r="L35" s="6"/>
      <c r="M35" s="6"/>
      <c r="N35" s="60">
        <f>SUM(B35:M35)</f>
        <v>0</v>
      </c>
    </row>
    <row r="36" spans="1:14" s="37" customFormat="1" ht="15" customHeight="1" x14ac:dyDescent="0.25">
      <c r="A36" s="62" t="s">
        <v>1</v>
      </c>
      <c r="B36" s="59">
        <f>SUM(B18:B35)</f>
        <v>0</v>
      </c>
      <c r="C36" s="59">
        <f>SUM(C18:C35)</f>
        <v>0</v>
      </c>
      <c r="D36" s="59">
        <f t="shared" ref="D36:L36" si="9">SUM(D18:D35)</f>
        <v>0</v>
      </c>
      <c r="E36" s="59">
        <f t="shared" si="9"/>
        <v>0</v>
      </c>
      <c r="F36" s="59">
        <f t="shared" si="9"/>
        <v>0</v>
      </c>
      <c r="G36" s="59">
        <f t="shared" si="9"/>
        <v>0</v>
      </c>
      <c r="H36" s="59">
        <f t="shared" si="9"/>
        <v>0</v>
      </c>
      <c r="I36" s="59">
        <f t="shared" si="9"/>
        <v>0</v>
      </c>
      <c r="J36" s="59">
        <f t="shared" si="9"/>
        <v>0</v>
      </c>
      <c r="K36" s="59">
        <f t="shared" si="9"/>
        <v>0</v>
      </c>
      <c r="L36" s="59">
        <f t="shared" si="9"/>
        <v>0</v>
      </c>
      <c r="M36" s="59">
        <f>SUM(M18:M35)</f>
        <v>0</v>
      </c>
      <c r="N36" s="61">
        <f>SUM(B36:M36)</f>
        <v>0</v>
      </c>
    </row>
    <row r="39" spans="1:14" ht="15" customHeight="1" x14ac:dyDescent="0.25">
      <c r="A39" s="25" t="s">
        <v>29</v>
      </c>
      <c r="B39" s="25"/>
      <c r="N39" s="38"/>
    </row>
    <row r="40" spans="1:14" ht="15" customHeight="1" x14ac:dyDescent="0.25">
      <c r="A40" s="76" t="s">
        <v>30</v>
      </c>
      <c r="B40" s="76"/>
      <c r="C40" s="76"/>
      <c r="D40" s="76"/>
    </row>
    <row r="41" spans="1:14" ht="15" customHeight="1" x14ac:dyDescent="0.25">
      <c r="A41" s="23"/>
      <c r="B41" s="23"/>
    </row>
    <row r="42" spans="1:14" ht="15" customHeight="1" x14ac:dyDescent="0.25">
      <c r="A42" s="23" t="s">
        <v>31</v>
      </c>
      <c r="B42" s="23"/>
    </row>
    <row r="43" spans="1:14" ht="15" customHeight="1" x14ac:dyDescent="0.25">
      <c r="A43" s="76" t="s">
        <v>32</v>
      </c>
      <c r="B43" s="76"/>
      <c r="C43" s="76"/>
      <c r="D43" s="76"/>
    </row>
  </sheetData>
  <sheetProtection sheet="1" objects="1" scenarios="1"/>
  <mergeCells count="2">
    <mergeCell ref="A43:D43"/>
    <mergeCell ref="A40:D40"/>
  </mergeCells>
  <conditionalFormatting sqref="C5:M5">
    <cfRule type="containsBlanks" dxfId="0" priority="1">
      <formula>LEN(TRIM(C5))=0</formula>
    </cfRule>
  </conditionalFormatting>
  <hyperlinks>
    <hyperlink ref="A40" r:id="rId1" xr:uid="{7F8273A2-EF20-4BD9-8A7F-CA6306E547B3}"/>
    <hyperlink ref="A43" r:id="rId2" xr:uid="{090780D3-4991-4FBB-B3AB-679D2E081644}"/>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C9C78-AF26-4394-8684-859853018F71}">
  <dimension ref="A1:H43"/>
  <sheetViews>
    <sheetView zoomScaleNormal="100" workbookViewId="0">
      <selection activeCell="B10" sqref="B10"/>
    </sheetView>
  </sheetViews>
  <sheetFormatPr defaultColWidth="11" defaultRowHeight="15" customHeight="1" x14ac:dyDescent="0.25"/>
  <cols>
    <col min="1" max="1" width="33" style="47" customWidth="1"/>
    <col min="2" max="2" width="11" style="43" customWidth="1"/>
    <col min="3" max="3" width="11" style="48" customWidth="1"/>
    <col min="4" max="6" width="11" style="43" customWidth="1"/>
    <col min="7" max="16384" width="11" style="43"/>
  </cols>
  <sheetData>
    <row r="1" spans="1:8" s="2" customFormat="1" ht="57" customHeight="1" x14ac:dyDescent="0.35">
      <c r="A1" s="39"/>
      <c r="B1" s="1" t="s">
        <v>9</v>
      </c>
      <c r="C1" s="3"/>
      <c r="E1" s="1"/>
    </row>
    <row r="3" spans="1:8" ht="15" customHeight="1" x14ac:dyDescent="0.25">
      <c r="A3" s="40" t="s">
        <v>3</v>
      </c>
      <c r="B3" s="41" t="s">
        <v>13</v>
      </c>
      <c r="C3" s="41" t="s">
        <v>12</v>
      </c>
      <c r="D3" s="42"/>
      <c r="E3" s="42"/>
    </row>
    <row r="4" spans="1:8" ht="15" customHeight="1" x14ac:dyDescent="0.25">
      <c r="A4" s="16" t="s">
        <v>16</v>
      </c>
      <c r="B4" s="16">
        <f>D15</f>
        <v>0</v>
      </c>
      <c r="C4" s="16">
        <f>E15</f>
        <v>0</v>
      </c>
    </row>
    <row r="5" spans="1:8" ht="15" customHeight="1" x14ac:dyDescent="0.25">
      <c r="A5" s="16" t="s">
        <v>17</v>
      </c>
      <c r="B5" s="16">
        <f>D36</f>
        <v>0</v>
      </c>
      <c r="C5" s="16">
        <f>E36</f>
        <v>0</v>
      </c>
    </row>
    <row r="6" spans="1:8" ht="15" customHeight="1" x14ac:dyDescent="0.25">
      <c r="A6" s="44" t="s">
        <v>18</v>
      </c>
      <c r="B6" s="19">
        <f>B4-B5</f>
        <v>0</v>
      </c>
      <c r="C6" s="19">
        <f>C4-C5</f>
        <v>0</v>
      </c>
    </row>
    <row r="9" spans="1:8" ht="15" customHeight="1" x14ac:dyDescent="0.25">
      <c r="A9" s="45" t="s">
        <v>5</v>
      </c>
      <c r="B9" s="20" t="s">
        <v>10</v>
      </c>
      <c r="C9" s="20" t="s">
        <v>39</v>
      </c>
      <c r="D9" s="20" t="str">
        <f>B3</f>
        <v>Daily</v>
      </c>
      <c r="E9" s="20" t="str">
        <f>C3</f>
        <v>Weekly</v>
      </c>
      <c r="H9" s="42"/>
    </row>
    <row r="10" spans="1:8" ht="15" customHeight="1" x14ac:dyDescent="0.25">
      <c r="A10" s="14" t="str">
        <f>'Budget Planner'!A10</f>
        <v>Student Loan</v>
      </c>
      <c r="B10" s="24">
        <f>'Budget Planner'!N10</f>
        <v>0</v>
      </c>
      <c r="C10" s="15" t="s">
        <v>11</v>
      </c>
      <c r="D10" s="17">
        <f>IF(OR(C10="",B10=""),"",ROUND(IF(LEFT(C10,1)="A",(B10/52)/7,IF(LEFT(C10,1)="M",(B10*12/52)/7,IF(LEFT(C10,1)="W",B10/7,IF(LEFT(C10,1)="D",B10,"")))),2))</f>
        <v>0</v>
      </c>
      <c r="E10" s="17">
        <f>IF(OR(C10="",B10=""),"",ROUND(IF(LEFT(C10,1)="W",B10,D10*7),2))</f>
        <v>0</v>
      </c>
    </row>
    <row r="11" spans="1:8" ht="15" customHeight="1" x14ac:dyDescent="0.25">
      <c r="A11" s="14" t="str">
        <f>'Budget Planner'!A11</f>
        <v>Scholarships and Bursaries</v>
      </c>
      <c r="B11" s="24">
        <f>'Budget Planner'!N11</f>
        <v>0</v>
      </c>
      <c r="C11" s="15" t="s">
        <v>11</v>
      </c>
      <c r="D11" s="17">
        <f t="shared" ref="D11:D14" si="0">IF(OR(C11="",B11=""),"",ROUND(IF(LEFT(C11,1)="A",(B11/52)/7,IF(LEFT(C11,1)="M",(B11*12/52)/7,IF(LEFT(C11,1)="W",B11/7,IF(LEFT(C11,1)="D",B11,"")))),2))</f>
        <v>0</v>
      </c>
      <c r="E11" s="17">
        <f t="shared" ref="E11:E14" si="1">IF(OR(C11="",B11=""),"",ROUND(IF(LEFT(C11,1)="W",B11,D11*7),2))</f>
        <v>0</v>
      </c>
    </row>
    <row r="12" spans="1:8" ht="15" customHeight="1" x14ac:dyDescent="0.25">
      <c r="A12" s="14" t="str">
        <f>'Budget Planner'!A12</f>
        <v>Friends/Family</v>
      </c>
      <c r="B12" s="24">
        <f>'Budget Planner'!N12</f>
        <v>0</v>
      </c>
      <c r="C12" s="15" t="s">
        <v>11</v>
      </c>
      <c r="D12" s="17">
        <f t="shared" si="0"/>
        <v>0</v>
      </c>
      <c r="E12" s="17">
        <f t="shared" si="1"/>
        <v>0</v>
      </c>
    </row>
    <row r="13" spans="1:8" ht="15" customHeight="1" x14ac:dyDescent="0.25">
      <c r="A13" s="14" t="str">
        <f>'Budget Planner'!A13</f>
        <v>Part-time Job</v>
      </c>
      <c r="B13" s="24">
        <f>'Budget Planner'!N13</f>
        <v>0</v>
      </c>
      <c r="C13" s="15" t="s">
        <v>11</v>
      </c>
      <c r="D13" s="17">
        <f t="shared" si="0"/>
        <v>0</v>
      </c>
      <c r="E13" s="17">
        <f t="shared" si="1"/>
        <v>0</v>
      </c>
    </row>
    <row r="14" spans="1:8" ht="15" customHeight="1" x14ac:dyDescent="0.25">
      <c r="A14" s="14" t="str">
        <f>'Budget Planner'!A14</f>
        <v>Other</v>
      </c>
      <c r="B14" s="24">
        <f>'Budget Planner'!N14</f>
        <v>0</v>
      </c>
      <c r="C14" s="15" t="s">
        <v>11</v>
      </c>
      <c r="D14" s="17">
        <f t="shared" si="0"/>
        <v>0</v>
      </c>
      <c r="E14" s="17">
        <f t="shared" si="1"/>
        <v>0</v>
      </c>
    </row>
    <row r="15" spans="1:8" ht="15" customHeight="1" x14ac:dyDescent="0.25">
      <c r="A15" s="46" t="s">
        <v>2</v>
      </c>
      <c r="B15" s="21"/>
      <c r="C15" s="22"/>
      <c r="D15" s="18">
        <f>SUM(D10:D14)</f>
        <v>0</v>
      </c>
      <c r="E15" s="18">
        <f>SUM(E10:E14)</f>
        <v>0</v>
      </c>
    </row>
    <row r="17" spans="1:5" ht="15" customHeight="1" x14ac:dyDescent="0.25">
      <c r="A17" s="68" t="s">
        <v>4</v>
      </c>
      <c r="B17" s="63" t="s">
        <v>10</v>
      </c>
      <c r="C17" s="63" t="s">
        <v>39</v>
      </c>
      <c r="D17" s="63" t="str">
        <f>B3</f>
        <v>Daily</v>
      </c>
      <c r="E17" s="63" t="str">
        <f>C3</f>
        <v>Weekly</v>
      </c>
    </row>
    <row r="18" spans="1:5" ht="15" customHeight="1" x14ac:dyDescent="0.25">
      <c r="A18" s="14" t="str">
        <f>'Budget Planner'!A18</f>
        <v>Tuition fees</v>
      </c>
      <c r="B18" s="24">
        <f>'Budget Planner'!N18</f>
        <v>0</v>
      </c>
      <c r="C18" s="15" t="s">
        <v>11</v>
      </c>
      <c r="D18" s="17">
        <f>IF(OR(C18="",B18=""),"",ROUND(IF(LEFT(C18,1)="A",(B18/52)/7,IF(LEFT(C18,1)="M",(B18*12/52)/7,IF(LEFT(C18,1)="W",B18/7,IF(LEFT(C18,1)="D",B18,"")))),2))</f>
        <v>0</v>
      </c>
      <c r="E18" s="17">
        <f>IF(OR(C18="",B18=""),"",ROUND(IF(LEFT(C18,1)="W",B18,D18*7),2))</f>
        <v>0</v>
      </c>
    </row>
    <row r="19" spans="1:5" ht="15" customHeight="1" x14ac:dyDescent="0.25">
      <c r="A19" s="14" t="str">
        <f>'Budget Planner'!A19</f>
        <v>Course materials</v>
      </c>
      <c r="B19" s="24">
        <f>'Budget Planner'!N19</f>
        <v>0</v>
      </c>
      <c r="C19" s="15" t="s">
        <v>11</v>
      </c>
      <c r="D19" s="17">
        <f t="shared" ref="D19:D35" si="2">IF(OR(C19="",B19=""),"",ROUND(IF(LEFT(C19,1)="A",(B19/52)/7,IF(LEFT(C19,1)="M",(B19*12/52)/7,IF(LEFT(C19,1)="W",B19/7,IF(LEFT(C19,1)="D",B19,"")))),2))</f>
        <v>0</v>
      </c>
      <c r="E19" s="17">
        <f t="shared" ref="E19:E35" si="3">IF(OR(C19="",B19=""),"",ROUND(IF(LEFT(C19,1)="W",B19,D19*7),2))</f>
        <v>0</v>
      </c>
    </row>
    <row r="20" spans="1:5" ht="15" customHeight="1" x14ac:dyDescent="0.25">
      <c r="A20" s="14" t="str">
        <f>'Budget Planner'!A20</f>
        <v>Accommodation</v>
      </c>
      <c r="B20" s="24">
        <f>'Budget Planner'!N20</f>
        <v>0</v>
      </c>
      <c r="C20" s="15" t="s">
        <v>11</v>
      </c>
      <c r="D20" s="17">
        <f t="shared" si="2"/>
        <v>0</v>
      </c>
      <c r="E20" s="17">
        <f t="shared" si="3"/>
        <v>0</v>
      </c>
    </row>
    <row r="21" spans="1:5" ht="15" customHeight="1" x14ac:dyDescent="0.25">
      <c r="A21" s="14" t="str">
        <f>'Budget Planner'!A21</f>
        <v>Household utilities</v>
      </c>
      <c r="B21" s="24">
        <f>'Budget Planner'!N21</f>
        <v>0</v>
      </c>
      <c r="C21" s="15" t="s">
        <v>11</v>
      </c>
      <c r="D21" s="17">
        <f t="shared" si="2"/>
        <v>0</v>
      </c>
      <c r="E21" s="17">
        <f t="shared" si="3"/>
        <v>0</v>
      </c>
    </row>
    <row r="22" spans="1:5" ht="15" customHeight="1" x14ac:dyDescent="0.25">
      <c r="A22" s="14" t="str">
        <f>'Budget Planner'!A22</f>
        <v>Household groceries</v>
      </c>
      <c r="B22" s="24">
        <f>'Budget Planner'!N22</f>
        <v>0</v>
      </c>
      <c r="C22" s="15" t="s">
        <v>11</v>
      </c>
      <c r="D22" s="17">
        <f t="shared" si="2"/>
        <v>0</v>
      </c>
      <c r="E22" s="17">
        <f t="shared" si="3"/>
        <v>0</v>
      </c>
    </row>
    <row r="23" spans="1:5" ht="15" customHeight="1" x14ac:dyDescent="0.25">
      <c r="A23" s="14" t="str">
        <f>'Budget Planner'!A23</f>
        <v>Travel</v>
      </c>
      <c r="B23" s="24">
        <f>'Budget Planner'!N23</f>
        <v>0</v>
      </c>
      <c r="C23" s="15" t="s">
        <v>11</v>
      </c>
      <c r="D23" s="17">
        <f t="shared" si="2"/>
        <v>0</v>
      </c>
      <c r="E23" s="17">
        <f t="shared" si="3"/>
        <v>0</v>
      </c>
    </row>
    <row r="24" spans="1:5" ht="15" customHeight="1" x14ac:dyDescent="0.25">
      <c r="A24" s="14" t="str">
        <f>'Budget Planner'!A24</f>
        <v>Insurance</v>
      </c>
      <c r="B24" s="24">
        <f>'Budget Planner'!N24</f>
        <v>0</v>
      </c>
      <c r="C24" s="15" t="s">
        <v>11</v>
      </c>
      <c r="D24" s="17">
        <f t="shared" si="2"/>
        <v>0</v>
      </c>
      <c r="E24" s="17">
        <f t="shared" si="3"/>
        <v>0</v>
      </c>
    </row>
    <row r="25" spans="1:5" ht="15" customHeight="1" x14ac:dyDescent="0.25">
      <c r="A25" s="14" t="str">
        <f>'Budget Planner'!A25</f>
        <v>Mobile phone</v>
      </c>
      <c r="B25" s="24">
        <f>'Budget Planner'!N25</f>
        <v>0</v>
      </c>
      <c r="C25" s="15" t="s">
        <v>11</v>
      </c>
      <c r="D25" s="17">
        <f t="shared" si="2"/>
        <v>0</v>
      </c>
      <c r="E25" s="17">
        <f t="shared" si="3"/>
        <v>0</v>
      </c>
    </row>
    <row r="26" spans="1:5" ht="15" customHeight="1" x14ac:dyDescent="0.25">
      <c r="A26" s="14" t="str">
        <f>'Budget Planner'!A26</f>
        <v>Health/Beauty</v>
      </c>
      <c r="B26" s="24">
        <f>'Budget Planner'!N26</f>
        <v>0</v>
      </c>
      <c r="C26" s="15" t="s">
        <v>11</v>
      </c>
      <c r="D26" s="17">
        <f t="shared" si="2"/>
        <v>0</v>
      </c>
      <c r="E26" s="17">
        <f t="shared" si="3"/>
        <v>0</v>
      </c>
    </row>
    <row r="27" spans="1:5" ht="15" customHeight="1" x14ac:dyDescent="0.25">
      <c r="A27" s="14" t="str">
        <f>'Budget Planner'!A27</f>
        <v>Clothes</v>
      </c>
      <c r="B27" s="24">
        <f>'Budget Planner'!N27</f>
        <v>0</v>
      </c>
      <c r="C27" s="15" t="s">
        <v>11</v>
      </c>
      <c r="D27" s="17">
        <f t="shared" si="2"/>
        <v>0</v>
      </c>
      <c r="E27" s="17">
        <f t="shared" si="3"/>
        <v>0</v>
      </c>
    </row>
    <row r="28" spans="1:5" ht="15" customHeight="1" x14ac:dyDescent="0.25">
      <c r="A28" s="14" t="str">
        <f>'Budget Planner'!A28</f>
        <v>Entertainment</v>
      </c>
      <c r="B28" s="24">
        <f>'Budget Planner'!N28</f>
        <v>0</v>
      </c>
      <c r="C28" s="15" t="s">
        <v>11</v>
      </c>
      <c r="D28" s="17">
        <f t="shared" si="2"/>
        <v>0</v>
      </c>
      <c r="E28" s="17">
        <f t="shared" si="3"/>
        <v>0</v>
      </c>
    </row>
    <row r="29" spans="1:5" ht="15" customHeight="1" x14ac:dyDescent="0.25">
      <c r="A29" s="14" t="str">
        <f>'Budget Planner'!A29</f>
        <v>Going out</v>
      </c>
      <c r="B29" s="24">
        <f>'Budget Planner'!N29</f>
        <v>0</v>
      </c>
      <c r="C29" s="15" t="s">
        <v>11</v>
      </c>
      <c r="D29" s="17">
        <f t="shared" si="2"/>
        <v>0</v>
      </c>
      <c r="E29" s="17">
        <f t="shared" si="3"/>
        <v>0</v>
      </c>
    </row>
    <row r="30" spans="1:5" ht="15" customHeight="1" x14ac:dyDescent="0.25">
      <c r="A30" s="14" t="str">
        <f>'Budget Planner'!A30</f>
        <v>Subscriptions</v>
      </c>
      <c r="B30" s="24">
        <f>'Budget Planner'!N30</f>
        <v>0</v>
      </c>
      <c r="C30" s="15" t="s">
        <v>11</v>
      </c>
      <c r="D30" s="17">
        <f t="shared" si="2"/>
        <v>0</v>
      </c>
      <c r="E30" s="17">
        <f t="shared" si="3"/>
        <v>0</v>
      </c>
    </row>
    <row r="31" spans="1:5" ht="15" customHeight="1" x14ac:dyDescent="0.25">
      <c r="A31" s="14" t="str">
        <f>'Budget Planner'!A31</f>
        <v>Credit card repayments</v>
      </c>
      <c r="B31" s="24">
        <f>'Budget Planner'!N31</f>
        <v>0</v>
      </c>
      <c r="C31" s="15" t="s">
        <v>11</v>
      </c>
      <c r="D31" s="17">
        <f t="shared" si="2"/>
        <v>0</v>
      </c>
      <c r="E31" s="17">
        <f t="shared" si="3"/>
        <v>0</v>
      </c>
    </row>
    <row r="32" spans="1:5" ht="15" customHeight="1" x14ac:dyDescent="0.25">
      <c r="A32" s="14" t="str">
        <f>'Budget Planner'!A32</f>
        <v>Loan repayments</v>
      </c>
      <c r="B32" s="24">
        <f>'Budget Planner'!N32</f>
        <v>0</v>
      </c>
      <c r="C32" s="15" t="s">
        <v>11</v>
      </c>
      <c r="D32" s="17">
        <f t="shared" si="2"/>
        <v>0</v>
      </c>
      <c r="E32" s="17">
        <f t="shared" si="3"/>
        <v>0</v>
      </c>
    </row>
    <row r="33" spans="1:5" ht="15" customHeight="1" x14ac:dyDescent="0.25">
      <c r="A33" s="14" t="str">
        <f>'Budget Planner'!A33</f>
        <v>Holidays</v>
      </c>
      <c r="B33" s="24">
        <f>'Budget Planner'!N33</f>
        <v>0</v>
      </c>
      <c r="C33" s="15" t="s">
        <v>11</v>
      </c>
      <c r="D33" s="17">
        <f t="shared" si="2"/>
        <v>0</v>
      </c>
      <c r="E33" s="17">
        <f t="shared" si="3"/>
        <v>0</v>
      </c>
    </row>
    <row r="34" spans="1:5" ht="15" customHeight="1" x14ac:dyDescent="0.25">
      <c r="A34" s="14" t="str">
        <f>'Budget Planner'!A34</f>
        <v>Childcare</v>
      </c>
      <c r="B34" s="24">
        <f>'Budget Planner'!N34</f>
        <v>0</v>
      </c>
      <c r="C34" s="15" t="s">
        <v>11</v>
      </c>
      <c r="D34" s="17">
        <f t="shared" si="2"/>
        <v>0</v>
      </c>
      <c r="E34" s="17">
        <f t="shared" si="3"/>
        <v>0</v>
      </c>
    </row>
    <row r="35" spans="1:5" ht="15" customHeight="1" x14ac:dyDescent="0.25">
      <c r="A35" s="14" t="str">
        <f>'Budget Planner'!A35</f>
        <v>Other</v>
      </c>
      <c r="B35" s="24">
        <f>'Budget Planner'!N35</f>
        <v>0</v>
      </c>
      <c r="C35" s="15" t="s">
        <v>11</v>
      </c>
      <c r="D35" s="17">
        <f t="shared" si="2"/>
        <v>0</v>
      </c>
      <c r="E35" s="17">
        <f t="shared" si="3"/>
        <v>0</v>
      </c>
    </row>
    <row r="36" spans="1:5" ht="15" customHeight="1" x14ac:dyDescent="0.25">
      <c r="A36" s="67" t="s">
        <v>1</v>
      </c>
      <c r="B36" s="64"/>
      <c r="C36" s="65"/>
      <c r="D36" s="66">
        <f>SUM(D18:D35)</f>
        <v>0</v>
      </c>
      <c r="E36" s="66">
        <f>SUM(E18:E35)</f>
        <v>0</v>
      </c>
    </row>
    <row r="39" spans="1:5" ht="15" customHeight="1" x14ac:dyDescent="0.25">
      <c r="A39" s="25" t="s">
        <v>29</v>
      </c>
    </row>
    <row r="40" spans="1:5" ht="15" customHeight="1" x14ac:dyDescent="0.25">
      <c r="A40" s="76" t="s">
        <v>30</v>
      </c>
      <c r="B40" s="76"/>
      <c r="C40" s="76"/>
      <c r="D40" s="76"/>
    </row>
    <row r="41" spans="1:5" ht="15" customHeight="1" x14ac:dyDescent="0.25">
      <c r="A41" s="23"/>
    </row>
    <row r="42" spans="1:5" ht="15" customHeight="1" x14ac:dyDescent="0.25">
      <c r="A42" s="23" t="s">
        <v>31</v>
      </c>
    </row>
    <row r="43" spans="1:5" ht="15" customHeight="1" x14ac:dyDescent="0.25">
      <c r="A43" s="76" t="s">
        <v>32</v>
      </c>
      <c r="B43" s="76"/>
      <c r="C43" s="76"/>
      <c r="D43" s="76"/>
    </row>
  </sheetData>
  <sheetProtection sheet="1" objects="1" scenarios="1"/>
  <mergeCells count="2">
    <mergeCell ref="A40:D40"/>
    <mergeCell ref="A43:D43"/>
  </mergeCells>
  <dataValidations count="1">
    <dataValidation type="list" allowBlank="1" showInputMessage="1" showErrorMessage="1" sqref="C10:C14 C18:C35" xr:uid="{5623A649-7B77-44BA-AB1B-E2DC4D56ADC3}">
      <formula1>"Annually,Monthly,Weekly,Daily"</formula1>
    </dataValidation>
  </dataValidations>
  <hyperlinks>
    <hyperlink ref="A40" r:id="rId1" xr:uid="{2F60C041-0641-453E-8E2C-48FF27A0AE0A}"/>
    <hyperlink ref="A43" r:id="rId2" xr:uid="{DC7EE1B7-75F3-4DFB-B2DD-75280A385C0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Budget Planner</vt:lpstr>
      <vt:lpstr>Budget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Edwards</dc:creator>
  <cp:lastModifiedBy>Alex Saint</cp:lastModifiedBy>
  <dcterms:created xsi:type="dcterms:W3CDTF">2023-11-03T10:35:52Z</dcterms:created>
  <dcterms:modified xsi:type="dcterms:W3CDTF">2023-12-01T14:59:27Z</dcterms:modified>
</cp:coreProperties>
</file>